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defaultThemeVersion="124226"/>
  <mc:AlternateContent xmlns:mc="http://schemas.openxmlformats.org/markup-compatibility/2006">
    <mc:Choice Requires="x15">
      <x15ac:absPath xmlns:x15ac="http://schemas.microsoft.com/office/spreadsheetml/2010/11/ac" url="G:\ANDREA\LIC. LENGUAS EXTRANJERAS\"/>
    </mc:Choice>
  </mc:AlternateContent>
  <xr:revisionPtr revIDLastSave="0" documentId="13_ncr:1_{EA6BD187-ADDF-4C72-BF3F-D0E92883F818}" xr6:coauthVersionLast="36" xr6:coauthVersionMax="36" xr10:uidLastSave="{00000000-0000-0000-0000-000000000000}"/>
  <bookViews>
    <workbookView xWindow="0" yWindow="0" windowWidth="20490" windowHeight="6945" tabRatio="708" activeTab="3" xr2:uid="{00000000-000D-0000-FFFF-FFFF00000000}"/>
  </bookViews>
  <sheets>
    <sheet name="F1 MISION VISION" sheetId="2" r:id="rId1"/>
    <sheet name="F2 ESTUDIANTES" sheetId="4" r:id="rId2"/>
    <sheet name="F3 PROFESORES" sheetId="5" r:id="rId3"/>
    <sheet name="F4 PROCESOS ACADEMICOS" sheetId="6" r:id="rId4"/>
    <sheet name="Hoja2" sheetId="15" r:id="rId5"/>
    <sheet name="Hoja1" sheetId="14" r:id="rId6"/>
    <sheet name="F5 VISIBILIDAD NAL E INTERNAL" sheetId="10" r:id="rId7"/>
    <sheet name="F6 INVESTIGACION" sheetId="7" r:id="rId8"/>
    <sheet name="F7 BIENESTAR" sheetId="11" r:id="rId9"/>
    <sheet name="F8 ADMON Y GESTION" sheetId="8" r:id="rId10"/>
    <sheet name="F9 EGRESADOS" sheetId="12" r:id="rId11"/>
    <sheet name="F10 R FISICOS Y FINANCIEROS" sheetId="13" r:id="rId12"/>
  </sheets>
  <definedNames>
    <definedName name="_xlnm.Print_Area" localSheetId="0">'F1 MISION VISION'!$A$1:$R$38</definedName>
    <definedName name="_xlnm.Print_Area" localSheetId="11">'F10 R FISICOS Y FINANCIEROS'!$A$1:$R$16</definedName>
    <definedName name="_xlnm.Print_Area" localSheetId="1">'F2 ESTUDIANTES'!$A$1:$R$38</definedName>
    <definedName name="_xlnm.Print_Area" localSheetId="2">'F3 PROFESORES'!$A$1:$R$24</definedName>
    <definedName name="_xlnm.Print_Area" localSheetId="3">'F4 PROCESOS ACADEMICOS'!$A$1:$R$38</definedName>
    <definedName name="_xlnm.Print_Area" localSheetId="6">'F5 VISIBILIDAD NAL E INTERNAL'!$A$1:$R$39</definedName>
    <definedName name="_xlnm.Print_Area" localSheetId="7">'F6 INVESTIGACION'!$A$1:$R$43</definedName>
    <definedName name="_xlnm.Print_Area" localSheetId="8">'F7 BIENESTAR'!$A$1:$R$24</definedName>
    <definedName name="_xlnm.Print_Area" localSheetId="9">'F8 ADMON Y GESTION'!$A$1:$R$22</definedName>
    <definedName name="_xlnm.Print_Area" localSheetId="10">'F9 EGRESADOS'!$A$1:$R$38</definedName>
  </definedNames>
  <calcPr calcId="191029" concurrentCalc="0"/>
</workbook>
</file>

<file path=xl/calcChain.xml><?xml version="1.0" encoding="utf-8"?>
<calcChain xmlns="http://schemas.openxmlformats.org/spreadsheetml/2006/main">
  <c r="K8" i="6" l="1"/>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7" i="6"/>
  <c r="K7" i="4"/>
  <c r="M8" i="4"/>
  <c r="M9" i="4"/>
  <c r="M10" i="4"/>
  <c r="M11" i="4"/>
  <c r="K14" i="5"/>
  <c r="K13" i="5"/>
  <c r="K12" i="5"/>
  <c r="K10" i="5"/>
  <c r="K11" i="5"/>
  <c r="K9" i="5"/>
  <c r="K8" i="5"/>
  <c r="K7" i="5"/>
  <c r="K10" i="4"/>
  <c r="N10" i="4"/>
  <c r="K11" i="4"/>
  <c r="N11" i="4"/>
  <c r="K8" i="4"/>
  <c r="K9" i="4"/>
  <c r="K8" i="2"/>
  <c r="K9" i="2"/>
  <c r="K10" i="2"/>
  <c r="K11" i="2"/>
  <c r="K12" i="2"/>
  <c r="K13" i="2"/>
  <c r="K14" i="2"/>
  <c r="K15" i="2"/>
  <c r="K16" i="2"/>
  <c r="K17" i="2"/>
  <c r="K18" i="2"/>
  <c r="K19" i="2"/>
  <c r="K20" i="2"/>
  <c r="K21" i="2"/>
  <c r="K22" i="2"/>
  <c r="K23" i="2"/>
  <c r="K24" i="2"/>
  <c r="K25" i="2"/>
  <c r="K26" i="2"/>
  <c r="K27" i="2"/>
  <c r="K28" i="2"/>
  <c r="K29" i="2"/>
  <c r="K30" i="2"/>
  <c r="K31" i="2"/>
  <c r="K7" i="2"/>
  <c r="M8" i="13"/>
  <c r="M9" i="13"/>
  <c r="M10" i="13"/>
  <c r="M11" i="13"/>
  <c r="M12" i="13"/>
  <c r="M13" i="13"/>
  <c r="M14" i="13"/>
  <c r="M15" i="13"/>
  <c r="M16" i="13"/>
  <c r="M7" i="13"/>
  <c r="K8" i="13"/>
  <c r="K9" i="13"/>
  <c r="K10" i="13"/>
  <c r="K11" i="13"/>
  <c r="K12" i="13"/>
  <c r="K13" i="13"/>
  <c r="K14" i="13"/>
  <c r="K15" i="13"/>
  <c r="K16" i="13"/>
  <c r="K7" i="13"/>
  <c r="N7" i="13"/>
  <c r="N8" i="13"/>
  <c r="N9" i="13"/>
  <c r="N10" i="13"/>
  <c r="N11" i="13"/>
  <c r="N12" i="13"/>
  <c r="N13" i="13"/>
  <c r="N14" i="13"/>
  <c r="N15" i="13"/>
  <c r="N16" i="13"/>
  <c r="Q17" i="13"/>
  <c r="N17" i="13"/>
  <c r="K17" i="13"/>
  <c r="K7" i="12"/>
  <c r="M7" i="12"/>
  <c r="N7" i="12"/>
  <c r="K8" i="12"/>
  <c r="N8" i="12"/>
  <c r="M8" i="12"/>
  <c r="K9" i="12"/>
  <c r="N9" i="12"/>
  <c r="M9" i="12"/>
  <c r="K10" i="12"/>
  <c r="M10" i="12"/>
  <c r="N10" i="12"/>
  <c r="Q11" i="12"/>
  <c r="K7" i="11"/>
  <c r="M7" i="11"/>
  <c r="N7" i="11"/>
  <c r="K8" i="11"/>
  <c r="N8" i="11"/>
  <c r="M8" i="11"/>
  <c r="K9" i="11"/>
  <c r="M9" i="11"/>
  <c r="N9" i="11"/>
  <c r="K10" i="11"/>
  <c r="M10" i="11"/>
  <c r="N10" i="11"/>
  <c r="K11" i="11"/>
  <c r="M11" i="11"/>
  <c r="N11" i="11"/>
  <c r="K12" i="11"/>
  <c r="M12" i="11"/>
  <c r="N12" i="11"/>
  <c r="K13" i="11"/>
  <c r="M13" i="11"/>
  <c r="N13" i="11"/>
  <c r="K14" i="11"/>
  <c r="M14" i="11"/>
  <c r="N14" i="11"/>
  <c r="K15" i="11"/>
  <c r="M15" i="11"/>
  <c r="N15" i="11"/>
  <c r="K16" i="11"/>
  <c r="M16" i="11"/>
  <c r="N16" i="11"/>
  <c r="K17" i="11"/>
  <c r="M17" i="11"/>
  <c r="N17" i="11"/>
  <c r="K18" i="11"/>
  <c r="M18" i="11"/>
  <c r="N18" i="11"/>
  <c r="K19" i="11"/>
  <c r="M19" i="11"/>
  <c r="N19" i="11"/>
  <c r="K20" i="11"/>
  <c r="M20" i="11"/>
  <c r="N20" i="11"/>
  <c r="K21" i="11"/>
  <c r="M21" i="11"/>
  <c r="N21" i="11"/>
  <c r="K22" i="11"/>
  <c r="M22" i="11"/>
  <c r="N22" i="11"/>
  <c r="K23" i="11"/>
  <c r="M23" i="11"/>
  <c r="N23" i="11"/>
  <c r="K24" i="11"/>
  <c r="M24" i="11"/>
  <c r="N24" i="11"/>
  <c r="K25" i="11"/>
  <c r="M25" i="11"/>
  <c r="N25" i="11"/>
  <c r="K26" i="11"/>
  <c r="M26" i="11"/>
  <c r="N26" i="11"/>
  <c r="K27" i="11"/>
  <c r="M27" i="11"/>
  <c r="N27" i="11"/>
  <c r="K28" i="11"/>
  <c r="M28" i="11"/>
  <c r="N28" i="11"/>
  <c r="K29" i="11"/>
  <c r="M29" i="11"/>
  <c r="N29" i="11"/>
  <c r="N30" i="11"/>
  <c r="K30" i="11"/>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M8" i="10"/>
  <c r="N8" i="10"/>
  <c r="N9" i="10"/>
  <c r="M9" i="10"/>
  <c r="N10" i="10"/>
  <c r="M10" i="10"/>
  <c r="M11" i="10"/>
  <c r="N11" i="10"/>
  <c r="M12" i="10"/>
  <c r="N12" i="10"/>
  <c r="M13" i="10"/>
  <c r="N13" i="10"/>
  <c r="M14" i="10"/>
  <c r="N14" i="10"/>
  <c r="M15" i="10"/>
  <c r="N15" i="10"/>
  <c r="M16" i="10"/>
  <c r="N16" i="10"/>
  <c r="M17" i="10"/>
  <c r="N17" i="10"/>
  <c r="M18" i="10"/>
  <c r="N18" i="10"/>
  <c r="M19" i="10"/>
  <c r="N19" i="10"/>
  <c r="M20" i="10"/>
  <c r="N20" i="10"/>
  <c r="M21" i="10"/>
  <c r="N21" i="10"/>
  <c r="M22" i="10"/>
  <c r="N22" i="10"/>
  <c r="M23" i="10"/>
  <c r="N23" i="10"/>
  <c r="M24" i="10"/>
  <c r="N24" i="10"/>
  <c r="M25" i="10"/>
  <c r="N25" i="10"/>
  <c r="M26" i="10"/>
  <c r="N26" i="10"/>
  <c r="M27" i="10"/>
  <c r="N27" i="10"/>
  <c r="M28" i="10"/>
  <c r="N28" i="10"/>
  <c r="M29" i="10"/>
  <c r="N29" i="10"/>
  <c r="M30" i="10"/>
  <c r="N30" i="10"/>
  <c r="M31" i="10"/>
  <c r="N31" i="10"/>
  <c r="M32" i="10"/>
  <c r="N32" i="10"/>
  <c r="M33" i="10"/>
  <c r="N33" i="10"/>
  <c r="M34" i="10"/>
  <c r="N34" i="10"/>
  <c r="M35" i="10"/>
  <c r="N35" i="10"/>
  <c r="M36" i="10"/>
  <c r="N36" i="10"/>
  <c r="M37" i="10"/>
  <c r="N37" i="10"/>
  <c r="M38" i="10"/>
  <c r="N38" i="10"/>
  <c r="M39" i="10"/>
  <c r="N39" i="10"/>
  <c r="M40" i="10"/>
  <c r="N40" i="10"/>
  <c r="M41" i="10"/>
  <c r="N41" i="10"/>
  <c r="M42" i="10"/>
  <c r="N42" i="10"/>
  <c r="M43" i="10"/>
  <c r="N43" i="10"/>
  <c r="M44" i="10"/>
  <c r="N44" i="10"/>
  <c r="N45" i="10"/>
  <c r="K7" i="8"/>
  <c r="M7" i="8"/>
  <c r="N7" i="8"/>
  <c r="K8" i="8"/>
  <c r="N8" i="8"/>
  <c r="M8" i="8"/>
  <c r="K9" i="8"/>
  <c r="N9" i="8"/>
  <c r="M9" i="8"/>
  <c r="K10" i="8"/>
  <c r="M10" i="8"/>
  <c r="N10" i="8"/>
  <c r="K11" i="8"/>
  <c r="M11" i="8"/>
  <c r="N11" i="8"/>
  <c r="K12" i="8"/>
  <c r="M12" i="8"/>
  <c r="N12" i="8"/>
  <c r="K13" i="8"/>
  <c r="M13" i="8"/>
  <c r="N13" i="8"/>
  <c r="K14" i="8"/>
  <c r="M14" i="8"/>
  <c r="N14" i="8"/>
  <c r="K15" i="8"/>
  <c r="M15" i="8"/>
  <c r="N15" i="8"/>
  <c r="K16" i="8"/>
  <c r="M16" i="8"/>
  <c r="N16" i="8"/>
  <c r="K17" i="8"/>
  <c r="M17" i="8"/>
  <c r="N17" i="8"/>
  <c r="K18" i="8"/>
  <c r="M18" i="8"/>
  <c r="N18" i="8"/>
  <c r="K19" i="8"/>
  <c r="M19" i="8"/>
  <c r="N19" i="8"/>
  <c r="K20" i="8"/>
  <c r="M20" i="8"/>
  <c r="N20" i="8"/>
  <c r="K21" i="8"/>
  <c r="M21" i="8"/>
  <c r="N21" i="8"/>
  <c r="K22" i="8"/>
  <c r="M22" i="8"/>
  <c r="N22" i="8"/>
  <c r="K7" i="7"/>
  <c r="M7" i="7"/>
  <c r="N7" i="7"/>
  <c r="K8" i="7"/>
  <c r="N8" i="7"/>
  <c r="M8" i="7"/>
  <c r="K9" i="7"/>
  <c r="N9" i="7"/>
  <c r="M9" i="7"/>
  <c r="K10" i="7"/>
  <c r="M10" i="7"/>
  <c r="N10" i="7"/>
  <c r="K11" i="7"/>
  <c r="M11" i="7"/>
  <c r="N11" i="7"/>
  <c r="K12" i="7"/>
  <c r="M12" i="7"/>
  <c r="N12" i="7"/>
  <c r="K13" i="7"/>
  <c r="M13" i="7"/>
  <c r="N13" i="7"/>
  <c r="K17" i="7"/>
  <c r="M17" i="7"/>
  <c r="N17" i="7"/>
  <c r="K18" i="7"/>
  <c r="M18" i="7"/>
  <c r="N18" i="7"/>
  <c r="K19" i="7"/>
  <c r="M19" i="7"/>
  <c r="N19" i="7"/>
  <c r="K20" i="7"/>
  <c r="M20" i="7"/>
  <c r="N20" i="7"/>
  <c r="K21" i="7"/>
  <c r="M21" i="7"/>
  <c r="N21" i="7"/>
  <c r="K22" i="7"/>
  <c r="M22" i="7"/>
  <c r="N22" i="7"/>
  <c r="K23" i="7"/>
  <c r="M23" i="7"/>
  <c r="N23" i="7"/>
  <c r="K24" i="7"/>
  <c r="M24" i="7"/>
  <c r="N24" i="7"/>
  <c r="K25" i="7"/>
  <c r="M25" i="7"/>
  <c r="N25" i="7"/>
  <c r="K26" i="7"/>
  <c r="M26" i="7"/>
  <c r="N26" i="7"/>
  <c r="K27" i="7"/>
  <c r="M27" i="7"/>
  <c r="N27" i="7"/>
  <c r="K28" i="7"/>
  <c r="M28" i="7"/>
  <c r="N28" i="7"/>
  <c r="K29" i="7"/>
  <c r="M29" i="7"/>
  <c r="N29" i="7"/>
  <c r="K30" i="7"/>
  <c r="M30" i="7"/>
  <c r="N30" i="7"/>
  <c r="K31" i="7"/>
  <c r="M31" i="7"/>
  <c r="N31" i="7"/>
  <c r="K32" i="7"/>
  <c r="M32" i="7"/>
  <c r="N32" i="7"/>
  <c r="K33" i="7"/>
  <c r="M33" i="7"/>
  <c r="N33" i="7"/>
  <c r="K34" i="7"/>
  <c r="M34" i="7"/>
  <c r="N34" i="7"/>
  <c r="K35" i="7"/>
  <c r="M35" i="7"/>
  <c r="N35" i="7"/>
  <c r="K36" i="7"/>
  <c r="M36" i="7"/>
  <c r="N36" i="7"/>
  <c r="K37" i="7"/>
  <c r="M37" i="7"/>
  <c r="N37" i="7"/>
  <c r="K38" i="7"/>
  <c r="M38" i="7"/>
  <c r="N38" i="7"/>
  <c r="K39" i="7"/>
  <c r="M39" i="7"/>
  <c r="N39" i="7"/>
  <c r="K40" i="7"/>
  <c r="M40" i="7"/>
  <c r="N40" i="7"/>
  <c r="K41" i="7"/>
  <c r="M41" i="7"/>
  <c r="N41" i="7"/>
  <c r="K42" i="7"/>
  <c r="M42" i="7"/>
  <c r="N42" i="7"/>
  <c r="K43" i="7"/>
  <c r="M43" i="7"/>
  <c r="N43" i="7"/>
  <c r="K44" i="7"/>
  <c r="M44" i="7"/>
  <c r="N44" i="7"/>
  <c r="K45" i="7"/>
  <c r="M45" i="7"/>
  <c r="N45" i="7"/>
  <c r="K46" i="7"/>
  <c r="M46" i="7"/>
  <c r="N46" i="7"/>
  <c r="K47" i="7"/>
  <c r="M47" i="7"/>
  <c r="N47" i="7"/>
  <c r="K48" i="7"/>
  <c r="M48" i="7"/>
  <c r="N48" i="7"/>
  <c r="N49" i="7"/>
  <c r="K49" i="7"/>
  <c r="M7" i="6"/>
  <c r="N7" i="6"/>
  <c r="N8" i="6"/>
  <c r="M8" i="6"/>
  <c r="N9" i="6"/>
  <c r="M9" i="6"/>
  <c r="M10" i="6"/>
  <c r="N10" i="6"/>
  <c r="M11" i="6"/>
  <c r="N11" i="6"/>
  <c r="M12" i="6"/>
  <c r="N12" i="6"/>
  <c r="M13" i="6"/>
  <c r="N13" i="6"/>
  <c r="M14" i="6"/>
  <c r="N14" i="6"/>
  <c r="M15" i="6"/>
  <c r="N15" i="6"/>
  <c r="M16" i="6"/>
  <c r="N16" i="6"/>
  <c r="M17" i="6"/>
  <c r="N17" i="6"/>
  <c r="M18" i="6"/>
  <c r="N18" i="6"/>
  <c r="M19" i="6"/>
  <c r="N19" i="6"/>
  <c r="M20" i="6"/>
  <c r="N20" i="6"/>
  <c r="M21" i="6"/>
  <c r="N21" i="6"/>
  <c r="M22" i="6"/>
  <c r="N22" i="6"/>
  <c r="M23" i="6"/>
  <c r="N23" i="6"/>
  <c r="M24" i="6"/>
  <c r="N24" i="6"/>
  <c r="M25" i="6"/>
  <c r="N25" i="6"/>
  <c r="M26" i="6"/>
  <c r="N26" i="6"/>
  <c r="M27" i="6"/>
  <c r="N27" i="6"/>
  <c r="M28" i="6"/>
  <c r="N28" i="6"/>
  <c r="M29" i="6"/>
  <c r="N29" i="6"/>
  <c r="M30" i="6"/>
  <c r="N30" i="6"/>
  <c r="M31" i="6"/>
  <c r="N31" i="6"/>
  <c r="M32" i="6"/>
  <c r="N32" i="6"/>
  <c r="M33" i="6"/>
  <c r="N33" i="6"/>
  <c r="M34" i="6"/>
  <c r="N34" i="6"/>
  <c r="M35" i="6"/>
  <c r="N35" i="6"/>
  <c r="M36" i="6"/>
  <c r="N36" i="6"/>
  <c r="M37" i="6"/>
  <c r="N37" i="6"/>
  <c r="M38" i="6"/>
  <c r="N38" i="6"/>
  <c r="M39" i="6"/>
  <c r="N39" i="6"/>
  <c r="M40" i="6"/>
  <c r="N40" i="6"/>
  <c r="M41" i="6"/>
  <c r="N41" i="6"/>
  <c r="M42" i="6"/>
  <c r="N42" i="6"/>
  <c r="M43" i="6"/>
  <c r="N43" i="6"/>
  <c r="M44" i="6"/>
  <c r="N44" i="6"/>
  <c r="M45" i="6"/>
  <c r="N45" i="6"/>
  <c r="M46" i="6"/>
  <c r="N46" i="6"/>
  <c r="M47" i="6"/>
  <c r="N47" i="6"/>
  <c r="M48" i="6"/>
  <c r="N48" i="6"/>
  <c r="M49" i="6"/>
  <c r="N49" i="6"/>
  <c r="M50" i="6"/>
  <c r="N50" i="6"/>
  <c r="M51" i="6"/>
  <c r="N51" i="6"/>
  <c r="M52" i="6"/>
  <c r="N52" i="6"/>
  <c r="M53" i="6"/>
  <c r="N53" i="6"/>
  <c r="M54" i="6"/>
  <c r="N54" i="6"/>
  <c r="M55" i="6"/>
  <c r="N55" i="6"/>
  <c r="M56" i="6"/>
  <c r="N56" i="6"/>
  <c r="M57" i="6"/>
  <c r="N57" i="6"/>
  <c r="M58" i="6"/>
  <c r="N58" i="6"/>
  <c r="M59" i="6"/>
  <c r="N59" i="6"/>
  <c r="M60" i="6"/>
  <c r="N60" i="6"/>
  <c r="M61" i="6"/>
  <c r="N61" i="6"/>
  <c r="M62" i="6"/>
  <c r="N62" i="6"/>
  <c r="M63" i="6"/>
  <c r="N63" i="6"/>
  <c r="M64" i="6"/>
  <c r="N64" i="6"/>
  <c r="M65" i="6"/>
  <c r="N65" i="6"/>
  <c r="M66" i="6"/>
  <c r="N66" i="6"/>
  <c r="M67" i="6"/>
  <c r="N67" i="6"/>
  <c r="M68" i="6"/>
  <c r="N68" i="6"/>
  <c r="M69" i="6"/>
  <c r="N69" i="6"/>
  <c r="M70" i="6"/>
  <c r="N70" i="6"/>
  <c r="M71" i="6"/>
  <c r="N71" i="6"/>
  <c r="M72" i="6"/>
  <c r="N72" i="6"/>
  <c r="M73" i="6"/>
  <c r="N73" i="6"/>
  <c r="M74" i="6"/>
  <c r="N74" i="6"/>
  <c r="M75" i="6"/>
  <c r="N75" i="6"/>
  <c r="M76" i="6"/>
  <c r="N76" i="6"/>
  <c r="M77" i="6"/>
  <c r="N77" i="6"/>
  <c r="M78" i="6"/>
  <c r="N78" i="6"/>
  <c r="M79" i="6"/>
  <c r="N79" i="6"/>
  <c r="M80" i="6"/>
  <c r="N80" i="6"/>
  <c r="M81" i="6"/>
  <c r="N81" i="6"/>
  <c r="M82" i="6"/>
  <c r="N82" i="6"/>
  <c r="M83" i="6"/>
  <c r="N83" i="6"/>
  <c r="M84" i="6"/>
  <c r="N84" i="6"/>
  <c r="M85" i="6"/>
  <c r="N85" i="6"/>
  <c r="M86" i="6"/>
  <c r="N86" i="6"/>
  <c r="M87" i="6"/>
  <c r="N87" i="6"/>
  <c r="Q88" i="6"/>
  <c r="M7" i="5"/>
  <c r="N7" i="5"/>
  <c r="M8" i="5"/>
  <c r="N8" i="5"/>
  <c r="M9" i="5"/>
  <c r="N9" i="5"/>
  <c r="M10" i="5"/>
  <c r="N10" i="5"/>
  <c r="M11" i="5"/>
  <c r="N11" i="5"/>
  <c r="M12" i="5"/>
  <c r="N12" i="5"/>
  <c r="M13" i="5"/>
  <c r="N13" i="5"/>
  <c r="M14" i="5"/>
  <c r="N14" i="5"/>
  <c r="K16" i="5"/>
  <c r="M16" i="5"/>
  <c r="N16" i="5"/>
  <c r="K17" i="5"/>
  <c r="M17" i="5"/>
  <c r="N17" i="5"/>
  <c r="K18" i="5"/>
  <c r="M18" i="5"/>
  <c r="N18" i="5"/>
  <c r="K19" i="5"/>
  <c r="M19" i="5"/>
  <c r="N19" i="5"/>
  <c r="K20" i="5"/>
  <c r="M20" i="5"/>
  <c r="N20" i="5"/>
  <c r="K21" i="5"/>
  <c r="M21" i="5"/>
  <c r="N21" i="5"/>
  <c r="K22" i="5"/>
  <c r="M22" i="5"/>
  <c r="N22" i="5"/>
  <c r="K23" i="5"/>
  <c r="M23" i="5"/>
  <c r="N23" i="5"/>
  <c r="K24" i="5"/>
  <c r="M24" i="5"/>
  <c r="N24" i="5"/>
  <c r="Q25" i="5"/>
  <c r="M7" i="2"/>
  <c r="N9" i="4"/>
  <c r="N7" i="4"/>
  <c r="M7" i="4"/>
  <c r="N8" i="4"/>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N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K6" authorId="0" shapeId="0" xr:uid="{00000000-0006-0000-00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0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000-000003000000}">
      <text>
        <r>
          <rPr>
            <b/>
            <sz val="12"/>
            <color indexed="81"/>
            <rFont val="Tahoma"/>
            <family val="2"/>
          </rPr>
          <t>Resultado en porcentaje del indicador planteado</t>
        </r>
        <r>
          <rPr>
            <b/>
            <sz val="9"/>
            <color indexed="81"/>
            <rFont val="Tahoma"/>
            <family val="2"/>
          </rPr>
          <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K6" authorId="0" shapeId="0" xr:uid="{00000000-0006-0000-0B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B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B00-000003000000}">
      <text>
        <r>
          <rPr>
            <b/>
            <sz val="12"/>
            <color indexed="81"/>
            <rFont val="Tahoma"/>
            <family val="2"/>
          </rPr>
          <t>Resultado en porcentaje del indicador planteado</t>
        </r>
        <r>
          <rPr>
            <b/>
            <sz val="9"/>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UNIPAMPLONA</author>
  </authors>
  <commentList>
    <comment ref="K6" authorId="0" shapeId="0" xr:uid="{00000000-0006-0000-01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1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100-000003000000}">
      <text>
        <r>
          <rPr>
            <b/>
            <sz val="12"/>
            <color indexed="81"/>
            <rFont val="Tahoma"/>
            <family val="2"/>
          </rPr>
          <t>Resultado en porcentaje del indicador planteado</t>
        </r>
        <r>
          <rPr>
            <b/>
            <sz val="9"/>
            <color indexed="81"/>
            <rFont val="Tahoma"/>
            <family val="2"/>
          </rPr>
          <t>.</t>
        </r>
      </text>
    </comment>
    <comment ref="G9" authorId="2" shapeId="0" xr:uid="{00000000-0006-0000-0100-000004000000}">
      <text>
        <r>
          <rPr>
            <b/>
            <sz val="9"/>
            <color indexed="81"/>
            <rFont val="Tahoma"/>
            <family val="2"/>
          </rPr>
          <t>UNIPAMPLONA:</t>
        </r>
        <r>
          <rPr>
            <sz val="9"/>
            <color indexed="81"/>
            <rFont val="Tahoma"/>
            <family val="2"/>
          </rPr>
          <t xml:space="preserve">
ajustar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K6" authorId="0" shapeId="0" xr:uid="{00000000-0006-0000-02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2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200-000003000000}">
      <text>
        <r>
          <rPr>
            <b/>
            <sz val="12"/>
            <color indexed="81"/>
            <rFont val="Tahoma"/>
            <family val="2"/>
          </rPr>
          <t>Resultado en porcentaje del indicador planteado</t>
        </r>
        <r>
          <rPr>
            <b/>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K6" authorId="0" shapeId="0" xr:uid="{00000000-0006-0000-03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3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300-000003000000}">
      <text>
        <r>
          <rPr>
            <b/>
            <sz val="12"/>
            <color indexed="81"/>
            <rFont val="Tahoma"/>
            <family val="2"/>
          </rPr>
          <t>Resultado en porcentaje del indicador planteado</t>
        </r>
        <r>
          <rPr>
            <b/>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UNIPAMPLONA</author>
  </authors>
  <commentList>
    <comment ref="K6" authorId="0" shapeId="0" xr:uid="{00000000-0006-0000-06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6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600-000003000000}">
      <text>
        <r>
          <rPr>
            <b/>
            <sz val="12"/>
            <color indexed="81"/>
            <rFont val="Tahoma"/>
            <family val="2"/>
          </rPr>
          <t>Resultado en porcentaje del indicador planteado</t>
        </r>
        <r>
          <rPr>
            <b/>
            <sz val="9"/>
            <color indexed="81"/>
            <rFont val="Tahoma"/>
            <family val="2"/>
          </rPr>
          <t>.</t>
        </r>
      </text>
    </comment>
    <comment ref="G17" authorId="2" shapeId="0" xr:uid="{00000000-0006-0000-0600-000004000000}">
      <text>
        <r>
          <rPr>
            <b/>
            <sz val="9"/>
            <color indexed="81"/>
            <rFont val="Tahoma"/>
            <family val="2"/>
          </rPr>
          <t>UNIPAMPLONA:</t>
        </r>
        <r>
          <rPr>
            <sz val="9"/>
            <color indexed="81"/>
            <rFont val="Tahoma"/>
            <family val="2"/>
          </rPr>
          <t xml:space="preserve">
revisar los convenios macros, para realizar  estudios con universidades que permitan la doble titulación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K6" authorId="0" shapeId="0" xr:uid="{00000000-0006-0000-07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7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700-000003000000}">
      <text>
        <r>
          <rPr>
            <b/>
            <sz val="12"/>
            <color indexed="81"/>
            <rFont val="Tahoma"/>
            <family val="2"/>
          </rPr>
          <t>Resultado en porcentaje del indicador planteado</t>
        </r>
        <r>
          <rPr>
            <b/>
            <sz val="9"/>
            <color indexed="81"/>
            <rFont val="Tahoma"/>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K6" authorId="0" shapeId="0" xr:uid="{00000000-0006-0000-08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8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800-000003000000}">
      <text>
        <r>
          <rPr>
            <b/>
            <sz val="12"/>
            <color indexed="81"/>
            <rFont val="Tahoma"/>
            <family val="2"/>
          </rPr>
          <t>Resultado en porcentaje del indicador planteado</t>
        </r>
        <r>
          <rPr>
            <b/>
            <sz val="9"/>
            <color indexed="81"/>
            <rFont val="Tahoma"/>
            <family val="2"/>
          </rPr>
          <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K6" authorId="0" shapeId="0" xr:uid="{00000000-0006-0000-09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9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900-000003000000}">
      <text>
        <r>
          <rPr>
            <b/>
            <sz val="12"/>
            <color indexed="81"/>
            <rFont val="Tahoma"/>
            <family val="2"/>
          </rPr>
          <t>Resultado en porcentaje del indicador planteado</t>
        </r>
        <r>
          <rPr>
            <b/>
            <sz val="9"/>
            <color indexed="81"/>
            <rFont val="Tahoma"/>
            <family val="2"/>
          </rPr>
          <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Usuario</author>
  </authors>
  <commentList>
    <comment ref="K6" authorId="0" shapeId="0" xr:uid="{00000000-0006-0000-0A00-000001000000}">
      <text>
        <r>
          <rPr>
            <b/>
            <sz val="12"/>
            <color indexed="81"/>
            <rFont val="Arial"/>
            <family val="2"/>
          </rPr>
          <t>Nota: A cada acción se le asigna un porcentaje de acuerdo al número de acciones planteadas en el plan de mejoramiento.</t>
        </r>
        <r>
          <rPr>
            <sz val="12"/>
            <color indexed="81"/>
            <rFont val="Arial"/>
            <family val="2"/>
          </rPr>
          <t xml:space="preserve">
Ejemplo: Si el Plan de Mejoramiento tiene 10 acciones planteadas se asigna el porcentaje por acción de la siguiente manera  “=(100/10)”.
</t>
        </r>
      </text>
    </comment>
    <comment ref="M6" authorId="0" shapeId="0" xr:uid="{00000000-0006-0000-0A00-000002000000}">
      <text>
        <r>
          <rPr>
            <b/>
            <sz val="12"/>
            <color indexed="81"/>
            <rFont val="Tahoma"/>
            <family val="2"/>
          </rPr>
          <t xml:space="preserve">Nota: Se asigna una calificación de acuerdo al estado de la acción.
Ejemplo:
</t>
        </r>
        <r>
          <rPr>
            <sz val="12"/>
            <color indexed="81"/>
            <rFont val="Tahoma"/>
            <family val="2"/>
          </rPr>
          <t>Acción ejecutada: 3 – verde
Acción en ejecución: 2 – amarillo
Acción sin ejecutar: 1 - rojo</t>
        </r>
      </text>
    </comment>
    <comment ref="P6" authorId="1" shapeId="0" xr:uid="{00000000-0006-0000-0A00-000003000000}">
      <text>
        <r>
          <rPr>
            <b/>
            <sz val="12"/>
            <color indexed="81"/>
            <rFont val="Tahoma"/>
            <family val="2"/>
          </rPr>
          <t>Resultado en porcentaje del indicador planteado</t>
        </r>
        <r>
          <rPr>
            <b/>
            <sz val="9"/>
            <color indexed="81"/>
            <rFont val="Tahoma"/>
            <family val="2"/>
          </rPr>
          <t>.</t>
        </r>
      </text>
    </comment>
  </commentList>
</comments>
</file>

<file path=xl/sharedStrings.xml><?xml version="1.0" encoding="utf-8"?>
<sst xmlns="http://schemas.openxmlformats.org/spreadsheetml/2006/main" count="1554" uniqueCount="1020">
  <si>
    <t>Código</t>
  </si>
  <si>
    <t>Página</t>
  </si>
  <si>
    <t>1 de 1</t>
  </si>
  <si>
    <t xml:space="preserve">FACTOR </t>
  </si>
  <si>
    <t xml:space="preserve">CARACTERÍSTICA </t>
  </si>
  <si>
    <t>ANÁLISIS DEL HALLAZGO</t>
  </si>
  <si>
    <t xml:space="preserve">ESTRATEGIA </t>
  </si>
  <si>
    <t>NÚMERO DE ACCIONES</t>
  </si>
  <si>
    <t xml:space="preserve">ACCIONES PLANTEADAS </t>
  </si>
  <si>
    <t>FGA-110 v.03</t>
  </si>
  <si>
    <t xml:space="preserve">  Plan de Mejoramiento de Programas Académicos</t>
  </si>
  <si>
    <t xml:space="preserve">COSTO ESTIMADO </t>
  </si>
  <si>
    <t>RESPONSABLE</t>
  </si>
  <si>
    <t>FECHA DE INICIO</t>
  </si>
  <si>
    <t>FECHA DE CIERRE</t>
  </si>
  <si>
    <t>INDICADORES POR ACCIÓN</t>
  </si>
  <si>
    <t>COD SNIES:</t>
  </si>
  <si>
    <t>DESCRIPCIÓN DEL HALLAZGO</t>
  </si>
  <si>
    <r>
      <t xml:space="preserve">FECHA DE APROBACIÓN DEL PLAN DE MEJORAMIENTO:  </t>
    </r>
    <r>
      <rPr>
        <b/>
        <sz val="10"/>
        <color theme="1" tint="0.499984740745262"/>
        <rFont val="Arial"/>
        <family val="2"/>
      </rPr>
      <t xml:space="preserve">Este espacio está dispuesto para escribir el consecutivo y fecha del FAC-08 “Acta de Reunión” de </t>
    </r>
    <r>
      <rPr>
        <b/>
        <u/>
        <sz val="10"/>
        <color theme="1" tint="0.499984740745262"/>
        <rFont val="Arial"/>
        <family val="2"/>
      </rPr>
      <t>aprobación del Plan de Mejoramiento por el Comité de Autoevaluación y Acreditación del Programa.</t>
    </r>
  </si>
  <si>
    <r>
      <t xml:space="preserve">FECHA DE RADICACIÓN DEL PLAN DE MEJORAMIENTO: </t>
    </r>
    <r>
      <rPr>
        <b/>
        <sz val="10"/>
        <color theme="1" tint="0.499984740745262"/>
        <rFont val="Arial"/>
        <family val="2"/>
      </rPr>
      <t>Este espacio está dispuesto para escribir la fecha en que se radica el plan de mejoramiento en  los siguientes Procesos:
- Sistema de Autoevaluación y Acreditación Institucional - SAAI
- Sistema Integrado de Gestión - SIG
- Planeación Institucional</t>
    </r>
  </si>
  <si>
    <r>
      <t xml:space="preserve">CONTROL Y SEGUIMIENTO
</t>
    </r>
    <r>
      <rPr>
        <b/>
        <sz val="10"/>
        <color rgb="FFFFC000"/>
        <rFont val="Arial"/>
        <family val="2"/>
      </rPr>
      <t>(Espacio diligenciado por el SIG)</t>
    </r>
  </si>
  <si>
    <r>
      <t xml:space="preserve">% POR ACCIÓN 
</t>
    </r>
    <r>
      <rPr>
        <b/>
        <sz val="10"/>
        <color rgb="FFFFC000"/>
        <rFont val="Arial"/>
        <family val="2"/>
      </rPr>
      <t>(Espacio diligenciado por el SIG)</t>
    </r>
  </si>
  <si>
    <r>
      <t xml:space="preserve">ESTADO DE LA ACCIÓN
</t>
    </r>
    <r>
      <rPr>
        <b/>
        <sz val="10"/>
        <color rgb="FFFFC000"/>
        <rFont val="Arial"/>
        <family val="2"/>
      </rPr>
      <t>(Espacio diligenciado por el SIG)</t>
    </r>
  </si>
  <si>
    <r>
      <t xml:space="preserve">% DE CUMPLIMIENTO POR ACCIÓN 
</t>
    </r>
    <r>
      <rPr>
        <b/>
        <sz val="10"/>
        <color rgb="FFFFC000"/>
        <rFont val="Arial"/>
        <family val="2"/>
      </rPr>
      <t>(Espacio diligenciado por el SIG)</t>
    </r>
  </si>
  <si>
    <r>
      <t xml:space="preserve">% DE CUMPLIMIENTO DEL INDICADOR
</t>
    </r>
    <r>
      <rPr>
        <b/>
        <sz val="10"/>
        <color rgb="FFFFC000"/>
        <rFont val="Arial"/>
        <family val="2"/>
      </rPr>
      <t>(Espacio diligenciado por el SIG)</t>
    </r>
  </si>
  <si>
    <r>
      <t xml:space="preserve">FECHA DE ELABORACIÓN DEL PLAN DE MEJORAMIENTO:  </t>
    </r>
    <r>
      <rPr>
        <b/>
        <sz val="10"/>
        <color theme="0" tint="-0.499984740745262"/>
        <rFont val="Arial"/>
        <family val="2"/>
      </rPr>
      <t>Día - Mes - Año</t>
    </r>
  </si>
  <si>
    <t>Nombre del Programa</t>
  </si>
  <si>
    <t>CALIFICACIÓN</t>
  </si>
  <si>
    <t>FACTOR 1: Misión, Visión y Proyecto Institucional</t>
  </si>
  <si>
    <t>Se requiere fomentar el conocimiento de la misión y la visión de estudiantes y egresados</t>
  </si>
  <si>
    <t xml:space="preserve">Elaboración de material de difusión e inclusión de la Misión y la Visión en todos los documentos oficiales y comunicaciones del programa. </t>
  </si>
  <si>
    <t>PERMANENTE</t>
  </si>
  <si>
    <t xml:space="preserve"> Docentes del programa - Prensa - vicerectoría administrativa</t>
  </si>
  <si>
    <t xml:space="preserve">Existencia, formalización y adopción  del modelo pedagógico del programa </t>
  </si>
  <si>
    <t>N/A</t>
  </si>
  <si>
    <t xml:space="preserve">Director de Programa, Departamento, Comité de Autoevaluación, docentes adscritos a la licenciatura. </t>
  </si>
  <si>
    <t xml:space="preserve">Presentación de la misión y la visión a los nuevos estudiantes del programa             </t>
  </si>
  <si>
    <t xml:space="preserve">Realizar jornada de socialización de la misión, visión y proyecto institucional  a los estudiantes por semestres así como a nuevos docentes que se vinculen al programa </t>
  </si>
  <si>
    <t xml:space="preserve">
Incluir la misión y la
visión en todos los
documentos y comunicaciones del
programa</t>
  </si>
  <si>
    <t xml:space="preserve">Realizar talleres con
docentes para el
análisis y discusión entorno al PEI </t>
  </si>
  <si>
    <t>Continuar la actualizaciòn del PEP para una mayor articulación con el PEI 2012 para mejorar el currículo, la docencia y la investigación</t>
  </si>
  <si>
    <t xml:space="preserve"> Elaborar documento de análisis del PEI para evidenciar su articulación con el PEP y su repercución en las acciones y decisiones del programa. </t>
  </si>
  <si>
    <t xml:space="preserve">Se evidencia que en las audiencias de estudiantes y egresados hay posibilidades de mejora para elevar el grado de  apropiaciòn del PEP. </t>
  </si>
  <si>
    <t>Generar mecanismos y estrategias para la participación de los estudiantes y profesores para el  análisis y desarrollo de acciones de mejora del programa</t>
  </si>
  <si>
    <t>Adopción formal  del Modelo Pedagógico del Programa</t>
  </si>
  <si>
    <t xml:space="preserve">Formalización y adopción  del modelo pedagógico ante el Comité de Programa </t>
  </si>
  <si>
    <t>Difusión del  documento del modelo pedagógico del programa para su posterior socialización, tendiente a su apropiación por parte de la totalidad de la comunidad académica del programa</t>
  </si>
  <si>
    <t>Inclusión de la misión y visión en todo documento y comunicaciones, así como en las evaluaciones realizadas en el programa</t>
  </si>
  <si>
    <t>Directivos y docentes del programa</t>
  </si>
  <si>
    <t xml:space="preserve"> 4 talleres que permitan la reflexión de cambios que se puedan suscitar y mejoras en el proceso del programa</t>
  </si>
  <si>
    <t>Actualización del modelo pedagógico en correspondencia al nuevo plan de estudios</t>
  </si>
  <si>
    <t xml:space="preserve">Formalización del nuevo documento ante el comité de programa para estudio, aportes y consolidación. </t>
  </si>
  <si>
    <t>Difusión de los lineamientos del  modelo pedagógico actualizado a la comunidad educativa</t>
  </si>
  <si>
    <t xml:space="preserve">Realizar un estudio de pertinencia sobre el impacto del programa en el medio. </t>
  </si>
  <si>
    <t xml:space="preserve">Elaboración del material y difusión: Envío de los plegaables infirmativos a los correos de la cominudad académica
Publicación en página web del programa, Point de Rencontre y en la página de egresados </t>
  </si>
  <si>
    <t>1 sesión por inicio de semestre</t>
  </si>
  <si>
    <t>Responsables del factor y docentes del programa</t>
  </si>
  <si>
    <t>1 sesión  de presentación  socialización de la misión y visión  en cada primera semana de inicio de semestre</t>
  </si>
  <si>
    <t xml:space="preserve">Responsables del factor,  representantes estudiantiles por semestre y docentes del programa. </t>
  </si>
  <si>
    <t xml:space="preserve">
Realizar talleres conduncentes al conocimiento, apropiacion e implementación de  directrices del
Proyecto Educativo
Institucional de la
Universidad  </t>
  </si>
  <si>
    <t xml:space="preserve">1 taller sobre el PEI  por semestre - acta </t>
  </si>
  <si>
    <t>1 taller  en cada jornada de inducción semestral - lista de asistencia</t>
  </si>
  <si>
    <t>3'530.000</t>
  </si>
  <si>
    <t>Responsables del factor y  docentes del programa. Prensa - vicerectoría administrativa</t>
  </si>
  <si>
    <t>C1 Misión, visión y proyecto institucional</t>
  </si>
  <si>
    <t>Jornadas de "estudio" sobre el PEI, el currículo que redunden en acciones para mejoramiento del mismo con docentes, estudiantes y demás comunidad académica</t>
  </si>
  <si>
    <t>Responsables del factor, docentes y estudiantes del programa, comunidad académica de la universidad</t>
  </si>
  <si>
    <t>Dos talleres semestrales, número de asistentes - listas de asistencias</t>
  </si>
  <si>
    <t xml:space="preserve">Comité de autoevaluación, estudiantes, docentes </t>
  </si>
  <si>
    <t xml:space="preserve">Continuar la actualización   del modelo pedagógico y su articulación en las prácticas pedagógicas de los docentes. Las encuestas establecen la  apropiación de las directices del modelo lo cual indica   que el colectivo  docente conoce las tendencias del Programa </t>
  </si>
  <si>
    <t>Actualización de los lineamientos pedagógicos PLEX</t>
  </si>
  <si>
    <t xml:space="preserve"> 2 horas   ( 4 profesores)        3'529984  pesos</t>
  </si>
  <si>
    <t>Responsables del factor</t>
  </si>
  <si>
    <t xml:space="preserve">documento actualizado </t>
  </si>
  <si>
    <t>Documento del modelo pedagógico</t>
  </si>
  <si>
    <t>Responsables del factor / Comité de programa</t>
  </si>
  <si>
    <t xml:space="preserve">Reunión de comité, actas de reunión  y acta de aprobación </t>
  </si>
  <si>
    <t>Taller semestral de presentación a la comunidad académica</t>
  </si>
  <si>
    <t>Responsables del factor, directivos, docentes y estudiantes del programa</t>
  </si>
  <si>
    <t>Estudio a desarrollar con el apoyo de planeación</t>
  </si>
  <si>
    <t xml:space="preserve">Responsables del factor, directivos y docentes del programa, oficina de planeación. </t>
  </si>
  <si>
    <t xml:space="preserve">Actualización de estudios de pertinencia propios del PLEX que identifiquen las necesidades y requerimientos del entorno laboral en términos productivos y de competitividad, tecnológicos y de talento humano. </t>
  </si>
  <si>
    <t>Se evidencia  la necesidad de incorporar el entorno laboral que se requiere para una mejor respuesta en los campos de acción donde tiene impacto el programa , tampoco existe un estudio sobre las acciones realizadas por parte del programa para atender las necesidades del entorno</t>
  </si>
  <si>
    <t>Realizar un nuevo estudio sobre las necesidades y requerimientos del entorno laboral en términos productivos y de competitividad. De ahí que se deban promover acciones para atender las necesidades y requerimientos del entorno laboral.</t>
  </si>
  <si>
    <t xml:space="preserve">Realizar nuevos estudios de impacto  y de necesidad en el entorno </t>
  </si>
  <si>
    <t xml:space="preserve"> Estudio apoyado y acompañado por la oficina de planeación</t>
  </si>
  <si>
    <t>Promover acciones para atender y fortalecer las necesidades del entorno</t>
  </si>
  <si>
    <t>Realización de estudio del impacto de las acciones ejecutadas</t>
  </si>
  <si>
    <t>Plan de acción de las actividades a realizarse - Porcentaje de un 20% de avance semestral</t>
  </si>
  <si>
    <t>Análisis del impacto de las acciones realizadas en el entorno laboral</t>
  </si>
  <si>
    <t>Comité de acreditación, oficina de planeación, decanatura</t>
  </si>
  <si>
    <t xml:space="preserve">Continuar  estudios sobre la necesidad social del programa. </t>
  </si>
  <si>
    <t>Se establece que el cumplimineto de este indicador es de un 50%  pues no existe documentación sobre la necesidad social del programa</t>
  </si>
  <si>
    <t>Realizar estudio apoyado y acompañado por la oficina de planeación</t>
  </si>
  <si>
    <t>Incorporar a la propuesta curricular  los hallazgos del estudio para atender las necesidades del entorno</t>
  </si>
  <si>
    <t>Realización de un estudio con asesoría de la oficina de planeación</t>
  </si>
  <si>
    <t>cronograma y plan de acción de las actividades a realizarse</t>
  </si>
  <si>
    <t xml:space="preserve">Responsables del factor, directivos y dcentes del programa, oficina de planeación. </t>
  </si>
  <si>
    <t xml:space="preserve">Necesidad de concretar en un documento la correspondencia  entre el perfil laboral, ocupacional y Perfil Profesional del área de conocimiento con el del PEP. </t>
  </si>
  <si>
    <t xml:space="preserve">Continuar con la consolidación de un documento que incluya Perfil laboral,ocupacional y perfil profesional de acuerdo con las necesidades locales. </t>
  </si>
  <si>
    <t xml:space="preserve">Incorporar los resultados del estudio de pertinencia social a la propuesta curricular. </t>
  </si>
  <si>
    <t>Consolidar documento que permitan ver la concordancia de estos perfiles</t>
  </si>
  <si>
    <t xml:space="preserve">Formalización de actualizaciones curriculares a nivel de contenidos de los cursos del plan de estudios. </t>
  </si>
  <si>
    <t>Actualización del documento - borradores de avance</t>
  </si>
  <si>
    <t>Formular proyectos y/o estudios que desde el PLEX se articulen a las lineas estratégicas institucionales en sus tres ejes misionales para atender las necesidades del entorno</t>
  </si>
  <si>
    <t>Existencia del estudio</t>
  </si>
  <si>
    <t>Número de proyectos realizados.</t>
  </si>
  <si>
    <t>Colectivo de docentes, auxiliar administrativo</t>
  </si>
  <si>
    <t>Actualización de documento sobre las necesidades de formación en la región donde se oferta el programa.</t>
  </si>
  <si>
    <t>Cumplimiento en alto grado sobre la existencia de documentos o estudios que permitan mostrar las necesidades de formación de la región donde el programa se oferta</t>
  </si>
  <si>
    <t>Continuar con la actualización de un documento que permita conocer las necesidades de formación en la región</t>
  </si>
  <si>
    <t xml:space="preserve">Elaboración del estudio. </t>
  </si>
  <si>
    <t xml:space="preserve">Responsables del factor, directivos y docentes del programa y  oficina de planeación. </t>
  </si>
  <si>
    <t>Realizar estudios de impactodel programa en el entorno.</t>
  </si>
  <si>
    <t xml:space="preserve">Incorporar las necesidades del entornor a la actualización permanente del currículo </t>
  </si>
  <si>
    <t>Necesidad de realización de un nuevo estudio  por parte la Institución o el programa sobre la necesidad social del mismo.</t>
  </si>
  <si>
    <t>Alto grado de valoración  sobre la existencia del documento sobre el grado de correspondencia existente entre el perfil laboral y ocupacional del área de conocimiento del programa y el perfil profesional expresado en el PEP.</t>
  </si>
  <si>
    <t xml:space="preserve">Sehace necesaria  la consolidación de estudios y/o documentos que evidencien la actualización del currículo </t>
  </si>
  <si>
    <t>Se evidencia la necesidad instaurar   la actualización del currículo de acuerdo a las necesidades del entorno.
Se evidencia la necesidad de continuar con estudios o proyectos que busquen atender a las necesidades del entorno.</t>
  </si>
  <si>
    <t>FACTOR 2: Estudiantes</t>
  </si>
  <si>
    <t xml:space="preserve">C2 Proyecto Educativo del Programa </t>
  </si>
  <si>
    <t xml:space="preserve">C3 Relevancia académica  y pertinencia social del programa </t>
  </si>
  <si>
    <t xml:space="preserve">C6 : Participación en actividades de formación integral </t>
  </si>
  <si>
    <t>Reuniones mensuales con los representates estudiantiles por semestre. Socialización con los estudiantes de 1er semestre acerca de los grupos de formación integral con los que cuenta la institución y el programa.</t>
  </si>
  <si>
    <t>Número de estudiantes participantes en los grupos culturales y deportivos de la universidad, en los semilleros de investigación del programa y en las actividades de formación académica e integral del programa. Participantes en las reuniones de representantes y en las jornadas de inducción a los estudiantes de 1er semestre.</t>
  </si>
  <si>
    <t>Bienestar Universitario. Direccion de Programa. Directores semilleros de Investigación. Representantes de los estudiantes y Docentes.</t>
  </si>
  <si>
    <t xml:space="preserve">C7 : Reglamento estudiantil y académico </t>
  </si>
  <si>
    <t>Jornadas de estudio del reglamento estudiantil con los representates de los estudiantes por semestre, los docentes  y divulgación de dicha información al interior de los cursos.</t>
  </si>
  <si>
    <t>Formatos de asistencia a jornadas de estudio del reglamento por parte de los representantes y docentes.</t>
  </si>
  <si>
    <t>Directores de Programa.Docentes curso Cátedra Faría. Representantes de los estudiantes por semestre. Docentes del programa.</t>
  </si>
  <si>
    <t xml:space="preserve">Vicerrectoría académica. Bienestar Universitario. Dirección de Programa. Docentes </t>
  </si>
  <si>
    <t>Formatos de asistencia a jornadas de socialización y trabajo.</t>
  </si>
  <si>
    <t>Estudiantes miembros de órganos de gobierno. Representantes estudiantiles por semestre.Dirección de programa.</t>
  </si>
  <si>
    <t>NA</t>
  </si>
  <si>
    <t xml:space="preserve">Continuar el plan de difusión de la misión y la visión  y lograr su apropiación por parte de la comunidad académica del programa </t>
  </si>
  <si>
    <t xml:space="preserve">Realizar  jornadas de socialización sobre  la misión y la función de los órganos de gobierno,  de sus miembros y de los administrativos. </t>
  </si>
  <si>
    <t>Dar a conocer los beneficios concedidos a los estudiantes en términos de descuentos, becas y estímulos por su participación en dichos grupos a través de socializaciones realizadas con los representantes por curso y durante las jornadas de inducción a los estudiantes de 1er semestre.</t>
  </si>
  <si>
    <t>permanente</t>
  </si>
  <si>
    <t>4'000.000</t>
  </si>
  <si>
    <t>2'000.000</t>
  </si>
  <si>
    <t>Los resultados de la encuesta dejan ver que para los estudiantes la calidad de los espacios y estrategias para la formación integral ofrecidos por el programa se cumple alto grado con un 34,19%; en mediano grado con un 57.26%; en bajo grado con 7,69% y en ningún grado con 0,85%.</t>
  </si>
  <si>
    <t>Necesidad de fortalecer  la participación de los estudiantes en los grupos de formación integral propuestos por la institución y el programa.</t>
  </si>
  <si>
    <t>Es neceario continuar la divulgación de  las funciones de los estudiantes miembros de los órganos de gobierno del Programa y de la institución.</t>
  </si>
  <si>
    <t>Los estudianets consideran que la pertinencia, vigencia y aplicación del reglamento se cumple  en alto grado en un porcentaje de l 51,28 , el 47,01% en mediano grado y el 1,71% en bajo grado.</t>
  </si>
  <si>
    <t>Necesidad de incrementar  los procesos de divulgación y estudio del reglamento académico de Pregrado.  Documentar  el registro de aplicación del reglamento estudiantil a estudiantes del programa.</t>
  </si>
  <si>
    <t xml:space="preserve">Se requiere ampliar y consolidar el programa de de estímulos académicos atribuidos a los estudiantes  del programa. En cuanto a los docentes, el 51,14% considera el  cumplimiento  en alto grado, el 35,71% en mediano grado y el 7,14% en bajo grado.  </t>
  </si>
  <si>
    <t xml:space="preserve">Proponer  jornadas conjuntas de anlisis de  estudio del reglamento académico, y de su cumpkimiento.  Estrategia complementaria al trabajo que se realiza en el curso Catedra Faría y durante las jornadas de inducción de estudiantes de 1er semestre.  </t>
  </si>
  <si>
    <t>Se atribuyen premios y reconocimientos pero se requiere su formalización de modo que se conviertan en estímulos que puedan figurar en los currículos estudiantiles y se constiytuyan en indiacdores para la Licenciatura</t>
  </si>
  <si>
    <t>Realizar talleres con
estudiantes  para el
conocimiento y
apropiación del
Proyecto Educativo
Institucional de la
Universidad (villamarina, refrigerios, material.)</t>
  </si>
  <si>
    <t xml:space="preserve">el 17% de estudiantes y el 19% de egresados tienen bajo grado de apropiación de la Misión.  </t>
  </si>
  <si>
    <t>La percepcion de la comunidad académica sobre el grado de cuplimiento de acciones que desde el PEI benefician el programa debe ser alineada con los contenidos de este documento. Este hallazgo puede explicarse un mediano grado de apropiaciòn de los agentes sobre el PEI  y las drectrices y políticas que dirigen el accionar institucional</t>
  </si>
  <si>
    <t>Colectivo Docente, Comité de Programa, Consejo de Facultad, Consejo Académico dependiendo del tipo de modificaciones</t>
  </si>
  <si>
    <t xml:space="preserve">Responsables del factor, directivos y docentes del Programa, oficina de planeación. </t>
  </si>
  <si>
    <t xml:space="preserve"> 4  horas para dos docentes   (8h)  según  directriz institucional                          (  883.200 pesos  por 04 meses   )     total                                  3'532.800  pesos. Para tres semestres 10.598.400</t>
  </si>
  <si>
    <t>4  horas para dos docentes   (8h)  según  directriz institucional                          (  883.200 pesos  por 04 meses   )     total                                  3'532.800  pesos. Para tres semestres 10.598.400</t>
  </si>
  <si>
    <t xml:space="preserve">   (8h) de un  docente    según  directriz institucional                          (  883.200 pesos  por 04 meses   )     total                                  3'532.800  pesos. Para tres semestres 10.598.400</t>
  </si>
  <si>
    <t>2 horas  dos profesores    1764.992</t>
  </si>
  <si>
    <t xml:space="preserve">02 horas                                            882.496 </t>
  </si>
  <si>
    <t>Número de estudiantes beneficiados a niel  de programa por las políticas de estímulos propios</t>
  </si>
  <si>
    <t>Jornadas de socialización con los estudiantes miembros de los órganos de gobierno y representates de los estudiantes por semestre.                   Lograr la adjudicación de recursos para hacer efectiva la premiación</t>
  </si>
  <si>
    <t>Tramitar la Adjudicación de un mayor número de  becas trabajo a estudiantes del programa  para el Programa</t>
  </si>
  <si>
    <t xml:space="preserve">Dar continuidad al proceso de formalización del acuerdo  de estímulos ante las instancias pertinentes. Atribuir premios de reconocimiento y atribución de estímulo a los estudiantes destacados a nivel académico, investigativo y cultural del programa. </t>
  </si>
  <si>
    <t xml:space="preserve">Realizar seguimiento del trámite  en las instancias pertinentes                                        Atribuir premios a los estudiantes del Programa por su desempeño en lñas diferentes acategorías contempladas                                               </t>
  </si>
  <si>
    <t>Evidencia de trámite ( solicitudes)  Número de estudiantes beca trabajo asignados al Programa   ( 05)</t>
  </si>
  <si>
    <t>Dirección de Departamento                                                Dirección de Programa                                Bienestar Universitario</t>
  </si>
  <si>
    <t xml:space="preserve">Colectivo docente </t>
  </si>
  <si>
    <t xml:space="preserve">Plantear una metodologia que refleje el desarrollo del plan que cada docente formula.  Esta metodologia debe ser establecida por todos los docentes del programa. </t>
  </si>
  <si>
    <t xml:space="preserve">Seguimiento de los planes de trabajo docente durante el semestre actual. </t>
  </si>
  <si>
    <t xml:space="preserve">En el mismo el docente evidencia la actualización de los contenidos programaticos de los cursos a su cargo. Este plan evidencia la organización del quehacer docente de cada uno de los miembros del colectivo docente del programa. </t>
  </si>
  <si>
    <t xml:space="preserve">Cada docente debe formular y entregar un plan de trabajo al principio de cada semestre que permita visualizar los objetivos pedagogicos e investigativos de cada uno de ellos.  </t>
  </si>
  <si>
    <t xml:space="preserve">Vicerectoría Académica,  Dirección de Departamento y docentes. </t>
  </si>
  <si>
    <t>Número de talleres realizados a los  de 6 talleres durante todo el semestre y la asistencia de al menos el 90% de los docentes del programa a cada uno de los talleres.</t>
  </si>
  <si>
    <t>1 AÑO</t>
  </si>
  <si>
    <t>Realización de talleres de formación sobre el uso de
tecnologías (Web 2.0, Blended learning, Flipped classroom, CALL, plataformas
educativas y ambientes virtuales) con aplicaciones específicas al aprendizaje de
lenguas extranjeras. Presupuesto inclúido en Factor Procesos Académicos.</t>
  </si>
  <si>
    <t>Número de docentes certificados sobre número de docentes del área de inglés</t>
  </si>
  <si>
    <t xml:space="preserve">Número de  talleres realizados </t>
  </si>
  <si>
    <t xml:space="preserve">Proponer acciones de mejoramiento y de desarrollo profesoral a partir del análisis de las evaluaciones de los docentes del programa. </t>
  </si>
  <si>
    <t xml:space="preserve">Análisis de la evaluacion docente los últimos cinco años por parte del comité de programa ;  para buscar mecanismos que mejoren  la labor de los docentes en los cuatro ejes centrales del sistema de evaluacion de la univerisidad de pamplona. (docencia, investigacion, proyeccion social y actividades academico-administrativas. </t>
  </si>
  <si>
    <t>Uno de los obtejivos del acuerdo 134 de 2003 evidenciado en el articulo 2 es el de diagnosticar las necesidades de actualizacion, capacitacion y perfeccionamiento de los docentes y en consecuencia establecer los planes y programas tendientes a la solución de estas necesidades.</t>
  </si>
  <si>
    <t xml:space="preserve">La universidad de Pamplona cuenta con el acuerdo 134 de 2003 el cual establece y regula la evaluacion de los docentes semestralmente. De acuerdo a los lineamientos de calidad  del CNA se hace necesario analizar las acciones realizas a partir de estas evaluaciones.  </t>
  </si>
  <si>
    <t>15 - EVALUACIÓN DE PROFESORES.</t>
  </si>
  <si>
    <t>Docentes del Programa, comité de Programa, Comité de Autoevaluación</t>
  </si>
  <si>
    <t>Número de reuniones</t>
  </si>
  <si>
    <t xml:space="preserve">Socialización de estas políticas los profesores de la licenciatura en las jornadas pedagógicas y Comités de Programa. </t>
  </si>
  <si>
    <t xml:space="preserve">Socialización de las políticas y reglamentos institucionales en materia de remuneración de los docentes teniendo en cuenta los méritos académicos (incluye formación) y profesionales,  con los profesores y administrativos adscritos al programa de Lenguas Extranjeras. </t>
  </si>
  <si>
    <t xml:space="preserve"> Lo anterior sugiere que se siga trabajando en ello y que se socialice los mecanismos existentes en la institución y que estos sean conocidos por los docentes del programa. Mantener una buena apreciación de los profesores del programa respecto a  la remuneración por méritos profesionales y de producción académica. </t>
  </si>
  <si>
    <t xml:space="preserve">En la encuesta a docentes con respecto a la correspondencia entre la remuneración y los méritos académicos y profesionales se obtiene  un porcentajde de 71,43%  Debido a que esta reglamentación beneficia solo a los docentes tiempo completo, se hace necesario promover  una  política  de  estímulos  que  incluya  a  los  docentes  a  término  definido,  con  el  fin  de incentivar  la  producción  y  publicación  de  proyectos  investigativos  y  de  interacción  social,  entre otros. </t>
  </si>
  <si>
    <t>14 - REMUNERACIÓN POR MÉRITOS.</t>
  </si>
  <si>
    <t>Existencia y uso de la base de datos de material docente de la Licenciatura en Lenguas Extranjeras</t>
  </si>
  <si>
    <t xml:space="preserve">Consolidación y actualización de una base de datos con la producción y utilización de material docente, así como propender por su publicación y el establecimiento de una política de propiedad intelectual propia de la institución y del programa. </t>
  </si>
  <si>
    <t xml:space="preserve">Consolidación de una base de datos actualizada que recoja la producción y utilización de material docente. </t>
  </si>
  <si>
    <t xml:space="preserve">Los docentes adscritos al programa crean constantemente su material para el desarrollo de las clases y de las actividades del programa de lenguas. No obstante no existe una base actualizada que consolide los materiales o que implemente una política de publicación o difusión entre la comunidad académica. </t>
  </si>
  <si>
    <t xml:space="preserve">La percepción de los estudiantes sobre la calidad y pertinencia del material de apoyo producido o utilizado por los docentes, se refleja así: el 27,35% de los encuestados considera que es excelente, el  69,23% piensa que es buena, el 2,56% concibe esta calidad como insuficiente y el 0,85% considera que es  deficiente. Se  hace  necesario  que  el  programa  logre  una  mayor  formalización  del  material producido  por  los  docentes  mediante  su  evaluación  permanente,  publicación  y  divulgación  en  la  comunidad  académica.  Esto  permitiría  un  mayor  reconocimiento  a  los  materiales  de  apoyo producidos que en muchos casos sólo son divulgados en la esfera del aula de clase. </t>
  </si>
  <si>
    <t xml:space="preserve">13 - PRODUCCIÓN, PERTINENCIA, UTILIZACIÓN E IMPACTO DE MATERIAL DOCENTE.	</t>
  </si>
  <si>
    <t xml:space="preserve">Dirección de Programa y Departamento; Vicerectoría de Investigaciones y de Interacción social. </t>
  </si>
  <si>
    <t xml:space="preserve">Número de docentes beneficiados con los estímulos </t>
  </si>
  <si>
    <t xml:space="preserve">Socializar las políticas de estimulos para los  docentes que realicen actividades de investigación, innovación, extensión y cooperación internacional con los profesores de la licenciatura en las jornadas pedagógicas y Comités de Programa. </t>
  </si>
  <si>
    <t xml:space="preserve">Divulgación de la información sobre las políticas de estimulos para los  docentes que realicen actividades de investigación, innovación, extensión y cooperación internacional con los profesores de la licenciatura. </t>
  </si>
  <si>
    <t xml:space="preserve"> Lo anterior puede reflejar el grado de conocimiento del funcionamiento y existenca de las políticas de estimulos concebida por la institución. De ahí que se plantee la necesidad de un plan de mejora para su promoción y socialización con docentes y directivos. </t>
  </si>
  <si>
    <t>Docentes del Programa</t>
  </si>
  <si>
    <t xml:space="preserve">Número de proyectos de investigación e interacción adscritos por año. </t>
  </si>
  <si>
    <t>Aumento en 20%  en proyectos investigativos y de extensión en el programa por parte de los docentes que participan en programas de Desarrollo profesoral. -Presupuesto incuido en el Factor Investigación</t>
  </si>
  <si>
    <t xml:space="preserve">Incrementar el impacto de las políticas de desarrollo profesoral a través de acciones tendientes al cumplimiento de las funcionales misionales de la Universidad. </t>
  </si>
  <si>
    <t>Según los resultados en la encuesta sobre el impacto que ha generado en el programa la  aplicación de  las  políticas  de  estímulos  al  profesorado,  se  pudo  encontrar  que  el  100%  de  los   directivos  encuestados considera este impacto como bueno. Por su parte,  un 21,43% de los docentes encuestados percibe este impacto como excelente; un 57,14% considera  que  es bueno; un 14,29% considera  que  es  insuficiente y un 7,14% considera  que  este  impacto  es  deficiente. Estos resultados le sugieren al programa la necesidad de ampliar los estímulos para el beneficio de un mayor  número de docentes incluyendo las funciones del ejercicio calificado de la  docencia, la interacción social y la cooperación internacional.</t>
  </si>
  <si>
    <t xml:space="preserve"> C12-ESTÍMULOS A LA DOCENCIA, INVESTIGACIÓN, CREACIÓN ARTÍSTICA Y CULTURAL</t>
  </si>
  <si>
    <t>Vicerectoría académica, Facultad de Educación, Programa de Lenguas Extranjeras</t>
  </si>
  <si>
    <t xml:space="preserve">Talleres y seminarios de capacitación por parte de expertos en relación a : Diversidad, Etnoeducación, Educación Especial e Inclusión.  1 seminario o 1 taller semestral. </t>
  </si>
  <si>
    <t>Actualización docente en temas relacionados con la diversidad poblacional</t>
  </si>
  <si>
    <t xml:space="preserve">Promoción de la actualización docente en temas de atención a la diversidad poblacional de la Universidad de Pamplona. </t>
  </si>
  <si>
    <t xml:space="preserve">El tema de la diversidad poblacional es un interés reciente a nivel nacional e institucional. La Universidad de Pamplona mediante el acuerdo 044 del 20 de agosto de 2015 formaliza las políticas de inclusión Social y de Accesibilidad Universal para la atención a la diversidad poblacional (Grupos Étnicos, personas con discapacidad, población víctima del conflicto armado,  población habitante de frontera, y población Diversa) Estos acuerdos, así como la actualización docente en temas relacionados a la atención a la la diversidad poblacional deben ser promovidas y garantizadas. </t>
  </si>
  <si>
    <t>El programa cuenta con pocas estrategias de actualización docente en temas relacionados con la atención a la diversidad poblacional</t>
  </si>
  <si>
    <t xml:space="preserve">Vicerectoría académica, Facultad de Educación, Programa de Lenguas Extranjeras </t>
  </si>
  <si>
    <t>Número de actividades semestrales de formación docente para cada uno de las áreas del programa (ingles - francés) en aspectos como Metodología, TIC, Evaluación, entre tros,</t>
  </si>
  <si>
    <t xml:space="preserve">Contar con un sistema de formación permanente de los profesores, tanto en pedagogía como en idioma, incluyendo el uso de tecnologías aplicadas a la clase de Lenguas Extranjeras. </t>
  </si>
  <si>
    <t>Realizar actividades semestrales de formación docente para cada uno de las áreas del programa (ingles - francés) en aspectos como Metodología, TIC, Evaluación, entre tros; dirigido o financiado por la vicerrectoría de investigaciones para el programa de Lenguas Extranjeras.</t>
  </si>
  <si>
    <t xml:space="preserve">Vicerectoria academica-financiera y administrativa.  Vicerectoría Académica,   Facultad de Educación. </t>
  </si>
  <si>
    <t xml:space="preserve">Número de docentes realizando estudios de doctorado </t>
  </si>
  <si>
    <t>Apoyo para la fomación doctoral de los docentes del programa</t>
  </si>
  <si>
    <t xml:space="preserve">Aumentar el número de docentes con título de posgrado a nivel de doctorado. </t>
  </si>
  <si>
    <t>Continuar la tarea emprendida de cualificar la planta profesoral incrementando la titulación de los docentes en los niveles de maestría y doctorado para responder en condiciones de calidad a los retos del programa en sus funciones sustantivas de investigación, docencia y proyección.</t>
  </si>
  <si>
    <t xml:space="preserve">A pesar de la existencia de políticas institucionales, se encontró que un mediano número de docentes ha sido beneficiado de los planes de desarrollo profesoral.  </t>
  </si>
  <si>
    <t xml:space="preserve"> C11-DESARROLLO PROFESORAL</t>
  </si>
  <si>
    <t xml:space="preserve">Número  de estudiantes por grupo- Número  de nuevos grupos. </t>
  </si>
  <si>
    <t>Reducción del numero de estudiantes por curso.  Vinculación de un mayor número de docentes.</t>
  </si>
  <si>
    <t xml:space="preserve">Estudio de solicitud ante el Comité de Programa para que sea enviada al Consejo de Facultad y siga su curso ante las dependencias encargadas.  (Vicerectoría Académica) </t>
  </si>
  <si>
    <t xml:space="preserve">Reducción gradual del número de estudiantes por curso que responda a la naturaleza del programa. Proporción ideal  (15 a 18 estudiantes por curso) </t>
  </si>
  <si>
    <t xml:space="preserve">Lideres factor 3, Colectivo docente. </t>
  </si>
  <si>
    <t>Número de hojas de vida actualizadas</t>
  </si>
  <si>
    <t xml:space="preserve">Solicitud y recepcion de las hojas de vida actualizadas de los docentes. </t>
  </si>
  <si>
    <t>Esta actualización permite establecer los perfiles y las necesidades de contratacion docente.</t>
  </si>
  <si>
    <t>Actualizacion de las hojas de vida de los docentes del programa anualmente</t>
  </si>
  <si>
    <t>vicerectoria academica-financiera y administrativa</t>
  </si>
  <si>
    <t>100% de los docentes vinculados a 11 meses</t>
  </si>
  <si>
    <t xml:space="preserve">2 AÑOS </t>
  </si>
  <si>
    <t>Mejoramiento de las condiciones contractuales de los docentes</t>
  </si>
  <si>
    <t>Mejorar las condiciones contractuales de los docentes mediante vinculaciones de tiempo completo anuales.</t>
  </si>
  <si>
    <t>El programa cuenta con 24 docentes de tiempo completo que dedican el 100% de su labor al programa.  De ellos 4 tienen contrato indefinido, y los 20 restantes están vinculados mediante contratos de 4 y 5 meses.</t>
  </si>
  <si>
    <t>Vicerrectoría Académica, Consejo Superior, MEN</t>
  </si>
  <si>
    <t>2 docentes de Planta vinculados semestralmente</t>
  </si>
  <si>
    <t xml:space="preserve">4 AÑOS </t>
  </si>
  <si>
    <t>Convocatorias de  ingreso a 8 docentes</t>
  </si>
  <si>
    <t>Solicitud de convocatoria
para la apertura de un
concurso para proveer
cargos de docentes de
Tiempo Completo en
Lengua Extranjera</t>
  </si>
  <si>
    <t>Contando ya con cinco docentes de planta, se hace necesario que se suplan mas plazas para docentes que cuentan con la idoneidad para asumir los currsos del programa.</t>
  </si>
  <si>
    <t>La encuesta a estudiantes y docentes sobre la suficiencia e idoneidad del número de profesores con relación a la cantidad de estudiantes obtiene un resultado total de 37,59%  .El 50 % de los directivos encuestados consideran como excelente la aplicación de esta normatividad y el otro 50% considera esta aplicación en buen grado; el 21,43% de los 14 docentes encuestados considera que la aplicación de políticas, normas y criterios para la selección y vinculación docente es excelente, el 64,29% la califican en buen grado, y el 7,14% la valoran como insuficiente y el mismos porcentaje de docentes la considera deficiente. Por su parte, del total de estudiantes encuestados, el 16,24 % considera que es excelente, un 62.39% considera como buena la aplicación de esta normatividad, mientras que un 14,53% la considera insuficiente y para el 6,84% restante es deficiente.</t>
  </si>
  <si>
    <t xml:space="preserve"> C10-NÚMERO, DEDICACIÓN, NIVEL DE EXPERIENCIA DE LOS PROFESORES</t>
  </si>
  <si>
    <t>Número de docentes participantes</t>
  </si>
  <si>
    <t>Participación de los docentes fel programa en las jornadas de trabajo de creación de este Estatuto.</t>
  </si>
  <si>
    <t>Solicitud de estudio y elaboración del estatuto profesoral de de docentes por contrato a nivel institucional.</t>
  </si>
  <si>
    <t>Esta acción debe realizarse de manera institucional.</t>
  </si>
  <si>
    <t>A pesar de ser evlaada satisfactoriamente, es necesario estbalecer un estatuto profesoral aplicable a los docentes tiempo completo ocasional, ya que el estatuti actual sólo aplica para los docentes de planta.</t>
  </si>
  <si>
    <t>C9 - ESTATUTO PROFESORAL</t>
  </si>
  <si>
    <t>Jornadas de inducción y socialización con docentes y estudiantes,</t>
  </si>
  <si>
    <t>Mayor conocimiento de políticas, las normas y los criterios académicos establecidos por la institución para la selección, vinculación y permanencia de sus profesores.</t>
  </si>
  <si>
    <t>La  licenciatura  garantiza  una  selección  y  vinculación  transparente,  acorde  con  la  normatividad institucional vigente,  Se requiere sin embargo un mayor conocimiento de estas políticas por la comunidad de programa.</t>
  </si>
  <si>
    <t>En la encuesta sobre  la aplicación, pertinencia y vigencia de las políticas, las normas y los criterios académicos establecidos por la institución para la selección, vinculación y permanencia de sus profesores, se encontró un cumplimineto aceptable 79,7%</t>
  </si>
  <si>
    <t>C8 - SELECCIÓN, VINCULACIÓN Y PERMANENCIA DE PROFESORES.</t>
  </si>
  <si>
    <t>F3: PROFESORES</t>
  </si>
  <si>
    <t>FACTOR</t>
  </si>
  <si>
    <t xml:space="preserve">Colectivos docentes del programa.  Facultad. CIADTI.  </t>
  </si>
  <si>
    <t xml:space="preserve">Número de formaciones del CIADTI para el PLEX                 Existencia de blogs, páginas web                Experiencias de uso.                                       Documento descriptivo de  las diferentes experiencias </t>
  </si>
  <si>
    <t xml:space="preserve"> Implantación del uso de herramientas tecnológicas como  blogs, redes académicas, páginas web, plataformas de intercambios de pràctica por  parte de comunidades docentes y estudiantes.</t>
  </si>
  <si>
    <t>Dirección de programa.Facultad de Educación.  Vicerectoría Acacémica.</t>
  </si>
  <si>
    <t>Número de talleres.</t>
  </si>
  <si>
    <t xml:space="preserve">Formación en herramientas tecnológicas para docentes y estudiantes de programa. </t>
  </si>
  <si>
    <t>Dirección de programa.Facultad de Educación. Oficina de Recursos Físícos.</t>
  </si>
  <si>
    <t xml:space="preserve">Número de aulas adecuadas con sonido, vuideo beam  e interconectadas </t>
  </si>
  <si>
    <t xml:space="preserve">Adecuar las aulas con los recursos tecnológicos que permita la implemetacion e incorporación de las TIC en las prácticas de aula0, Acción presupuestada en el Factor 10.
</t>
  </si>
  <si>
    <t>Incentivar mayor uso de la plataforma tecnológica para la modernización de los procesos acacémicos.</t>
  </si>
  <si>
    <t>El grado de diferencia en las respuestas de estudiantes y docentes evidencia el mayor grado de necesidad del cuerpo docente como usuario directo de los recursos de apoyo principalmente de laboratorios y medios audiovisuales, herramientas necesarias para el aprendizaje y desarrollo de una lengua extranjera. Como necesidad para superar esta percepción, se requiere adecuar las nuevas aulas de la sede Nuestra Señora Virgen del Rosario, con equipos de audio y conectividad internet.</t>
  </si>
  <si>
    <t>El 28,57% de los docentes y un 25.64% de los estudiantes manifestaron estar totalmente de acuerdo; un 28,57% y un 42.74% de la misma población estar acuerdo, y un 35.71% con un 28.21% expresaron estar en algún grado de acuerdo. Sin embrago, un 7.14% del colectivo docente y un 3.42% de la comunidad estudiantil se mostraron en total desacuerdo con la pertinencia y suficiencia de los laboratorios y ayudas audiovisuales. En lo que corresponde a los estudiantes, el 42,74% está de acuerdo, y 25,64% está totalmente de acuerdo con la suficiencia de estos recursos.</t>
  </si>
  <si>
    <t>26-RECURSOS DE APOYO DOCENTE</t>
  </si>
  <si>
    <t>Dirección de Departamento. Oficina de recursos Físicos.</t>
  </si>
  <si>
    <t>Número de equipos de cómputo actualizados.</t>
  </si>
  <si>
    <t>Adecuación de  las nuevas aulas de la sede Nuestra Señora Virgen del Rosario, con equipos de audio y conectividad internet. Acción presupuestada en el Factor 10.</t>
  </si>
  <si>
    <t>Número de nuevas aulas asignadas</t>
  </si>
  <si>
    <t>Asignación de aulas para la realización de prácticas docentes de los estudiantes en cumplimiento con la nueva resolución que requiere el incremento de prácticas de enseñanza.</t>
  </si>
  <si>
    <t>Actualización de los equipos de los laboratorios y optimización de las estrategias de mantenimiento y salvaguarda de la informmación. Acción presupuestada en el Factor 10.</t>
  </si>
  <si>
    <t xml:space="preserve">Número de equipos de cómputo con conectividad.  </t>
  </si>
  <si>
    <t>Construcción de un nuevo laboratorio para el programa de Licenciatura en Lenguas Extranjeras para atender al número de estudiantes del programa. - Acción presupuestada en el Factor 10.</t>
  </si>
  <si>
    <t>Optimizar el uso de los recursos existentes con el objeto de lograr mayor equidad y eficiencia.  Articular las necesidades de inversión a los recursos de programas acreditables para dotación de laboratorios.</t>
  </si>
  <si>
    <t>El programa cuenta con tres laboratorios para el desarrollo de sus labores de docencia.  Sin embargo es necesario H81:J83mejorar la  conectividad, actualizar los equipos de los laboratorios así como fomentar estrategias para la seguridad, mantenimiento y actualización de los equipos computacionales en los laboratorios.</t>
  </si>
  <si>
    <t>el 100% de los directivos, 28.57% de los docentes y el 44.44% de los estudiantes manifestaron estar totalmente de acuerdo, mientras que 50% de los docentes y 38,46% de los estudiantes expresaron estar en algún grado de acuerdo. No obstante, el 14.29% de los docentes y el 15.38% de los estudiantes se declararon en algún grado en desacuerdo. Así mismo, el 7.14% de los docentes, el 1,71% de los estudiantes revelaron su total desacuerdo con la pertinencia y suficiencia de los recursos informáticos.</t>
  </si>
  <si>
    <t>25-RECURSOS INFORMATICOS  DE COMUNICACIÓN</t>
  </si>
  <si>
    <t>Auxiliares Centro de Recursos, Docentes y estudiantes del programa.  Facultad de Educación.</t>
  </si>
  <si>
    <t>Número de consultas por parte de docentes y estudiantes.</t>
  </si>
  <si>
    <t>Capacitación  continua en el uso y aprovechamiemto de las bases de datos de la Universidad de Pamplona.</t>
  </si>
  <si>
    <t>Auxiliares Centro de Recursos, Docentes y estudiantes del programa</t>
  </si>
  <si>
    <t>Requerimiento de la base de datos.</t>
  </si>
  <si>
    <t>Solicitud de una base de datos específica para el programa de Lenguas Extrajeras / Programas de educación como JSTOR, ERIC, PROQUEST, EBSCO.</t>
  </si>
  <si>
    <t xml:space="preserve">Difusión del nuevo material adquirido y consulta efectiva por parte de los estudiantes y docentes. </t>
  </si>
  <si>
    <t>Oficina de Recursos Bibiográficos, Vicerectoría académica</t>
  </si>
  <si>
    <t>Documento de Asignación presupuestal.  Número de libros comprados.</t>
  </si>
  <si>
    <t>Compra de material bibliográfico - libros y suscripción a revistas especializadas.</t>
  </si>
  <si>
    <t>Docentes del programa, CAA</t>
  </si>
  <si>
    <t>Documento de solicitud de adquisición de material bilbiográfico</t>
  </si>
  <si>
    <t>Revisión de bilbiografía actualizada, comparación con el material existente y solicitud de compra de material bibliográfico.</t>
  </si>
  <si>
    <t xml:space="preserve">Lograr la inversión efectiva en la adquisición de  recursos bibliográficos principalmente libros y revistas especializadas para el programa. </t>
  </si>
  <si>
    <t>Los recursos bibliográficos del programa se encuentran el la Unidad Bibliográfica Centro de Recursos, adscrita a la Biblioteca Central.  Ademas de la adqusisión de nuevo material, se requiere promover la consulta del material por parte de los estudiantes.</t>
  </si>
  <si>
    <t>En lo que concierne a la opinión de la comunidad académica sobre la existencia de material bibliográfico y bases de datos suficientes, pertinentes y actualizados, el 100% de los directivos; 85,71% de los docentes y 93,16% de los estudiantes tuvo una percepción positiva; mientras que el 14.29% de los docentes y el 6.84% de los estudiantes tuvieron una percepción negativa.</t>
  </si>
  <si>
    <t>C24-RECURSOS ACADÉMICOS BIBLIOGRÁFICOS</t>
  </si>
  <si>
    <t>Comité de programa.  Vicerectoría Académica.  Vicerectoría Administrativa.</t>
  </si>
  <si>
    <t>Número de estudiantes del programa y de otros programas certificados en segunda lengua mediante pruebas estandarizadas en Inglés  Francés</t>
  </si>
  <si>
    <t>Cotinuar con el plan de fortalecimiento en segunda lengua para mejorar los resultados de nivel de lengua de los licenciados según los estándares de los planes y políticas nacionales en segunda lengua, establecidos en la resolución para programas de Lienciatura, específicamente dde Lenguas EXtranjeras.</t>
  </si>
  <si>
    <t>Comité de programa.  Vicerectoría de Investigaciones.  Vicerectoría Académica.</t>
  </si>
  <si>
    <t>Número de talleres realizados.</t>
  </si>
  <si>
    <t>Fortalecer las capacidades humanas para CyT mediante la formación a docentes y estudiantes en innovación tecnológica.. Articulación con  planes nacionales (MIN Tic) e institucionales (Adopta un maestro). Continuar con la incorporación TIC en los procesos de enseñanza-prendizaje en el programa. Accion contemplada en el Factor Investigación.</t>
  </si>
  <si>
    <t>Docentes Investigadores.  Grupo de Investigación.  Vicerectoría de Investigaciones.</t>
  </si>
  <si>
    <t>Número de Congresos realizados.</t>
  </si>
  <si>
    <t>Fortalecer la apropiación social la CyT mediante la continuidad del Congreso de Jóvenes Investigadores en Lenguas Extranjeras. Accion contemplada en el Factor Investigación.</t>
  </si>
  <si>
    <t xml:space="preserve">Mantener la categorización de los Grupos de Investigación. </t>
  </si>
  <si>
    <t>Fortalecimiento del Grupo y proyectos de Investigación dentro del Sistema de Ciencia y Tecnología.-Accion contemplada en el Factor Investigación.</t>
  </si>
  <si>
    <t>Articulación con el Sistema de CyT a nivel nacional, así como a las políticas institucionales de la Universidad de Pamplona.</t>
  </si>
  <si>
    <t xml:space="preserve">Se requiere fortalecer la participación del programa en la aplicación de políticas nacionales en materia de innovación y desarrollo económico, técnico y tecnológico. </t>
  </si>
  <si>
    <t>Comité de Programa.  Docente encargado. Dirección de Interacción Social.</t>
  </si>
  <si>
    <t>Existencia del documento.</t>
  </si>
  <si>
    <t>Realización del estudio del impacto de los nuevos macro-proyectos de interación social formalizados y ejecutados  a partir de 2016.</t>
  </si>
  <si>
    <t>Comité de Programa.  Docente encargado Trabajo Social.  Dirección de Interacción Social.</t>
  </si>
  <si>
    <t xml:space="preserve">Realización del estudio de impacto de los proyectos de interacción  realizado hasta ahora en el programa       </t>
  </si>
  <si>
    <t>Una vez se hayan formulado y ejecutadoo los proyectos de extensión, se requiere hacer un estudio sobre el impacto de estos proyectos, así como los de Trabajo Social en el entorno.</t>
  </si>
  <si>
    <t>El proceso de AE de 2014 evidenció que hay un cumplimiento del 40% en la realización del documento del impacto de los proyectos de interacción social de estudiantes y docentes del programa.</t>
  </si>
  <si>
    <t>Comité de Programa.  Docentes encargados.  Dirección de Interacción Social.</t>
  </si>
  <si>
    <t>Número de proyectos formulados.                            Número de proyectos radicados.</t>
  </si>
  <si>
    <t>Formulaciónde macro-proyectos de extensión del programa con el objeto de aunar esfuerzos y evaluar el impacto de la actividad de interacción.     Implementación de los proyectos</t>
  </si>
  <si>
    <t>Existencia del documento macro-proyecto enseñanza de Inglés en primaria.</t>
  </si>
  <si>
    <t>Consolidación de un macro-proyecto  de interacción social del  programa y ralización de estudios de impacto de los proyectos de extensión,</t>
  </si>
  <si>
    <t>Oficina de Planeación, Oficina de Interacción Social</t>
  </si>
  <si>
    <t>Existencia del documento análisis de necesidades del entorno.</t>
  </si>
  <si>
    <t>Estudio de las necesidades del entorno-Relación con el Factor 1-con costo proyectado</t>
  </si>
  <si>
    <t xml:space="preserve">Formulación  y dirección de los profesores de macro proyectos de extensión,  que permitan el cumplimiento de esta función misional en el programa.  Es necesario que estos proyectos sean formalizados ante la Dirección de Interacción Social de la Universidad. </t>
  </si>
  <si>
    <t>Plantear como actividad permanente la realización de un mayor número de  proyectos y actividades de interacción social desarrollados por estudiantes y docentes del programa en los últimos 5 años.</t>
  </si>
  <si>
    <t>En cuanto al impacto del programa en el medio, 66,67%de los empresarios lo consideran excelente, mientras que el 33,33% de ellos, lo considera bueno. Esto permite evidenciar una percepción muy positiva de parte de los empleadores encuestados, como resultado de los proyectos de interacción social, trabajo social, investigación y práctica integral desarrollados por los estudiantes, así como de los proyectos de extensión que docentes estudiantes han liderado en el programa.</t>
  </si>
  <si>
    <t>C23-EXTENSIÓN O PROYECCIÓN SOCIAL</t>
  </si>
  <si>
    <t>CAA programa, Facultad de educación, Vicerectoría Académica.</t>
  </si>
  <si>
    <t>Documento de responsabilidad académica.</t>
  </si>
  <si>
    <t>Asignación de tiempos de dedicación y recursos de apoyo a los docentes para el desarrollo de los estudios planteados como prioritarios en el PDM.</t>
  </si>
  <si>
    <t>CAA programa.  Oficina de Planeación.  Vicerectoría Administrativa.</t>
  </si>
  <si>
    <t>Existencia de documento de disponibilidad presupuestal.</t>
  </si>
  <si>
    <t>Tramitar la asignación efectiva de recursos a cada una de las acciones del PDM.</t>
  </si>
  <si>
    <t>CAA programa.  Oficina de Planeación</t>
  </si>
  <si>
    <t>Acta de la reunión</t>
  </si>
  <si>
    <t>Reunión ante la Oficina de Planeación, radicación del PDM para la asignación de recursos a las acciones aquí planteadas.</t>
  </si>
  <si>
    <t>Docentes líderes del proceso de auto-evlaución.  Director de programa .  Director de Departamento. CAA</t>
  </si>
  <si>
    <t>Consolidar un PDM con el proceso de auto-evalaución realizado en 2017, incluyendo rubros establecidos en el plan de desarrollo.</t>
  </si>
  <si>
    <t>DocentesTiempo Completo</t>
  </si>
  <si>
    <t>Consolidación de un PDM producto de la auto-evaluación de 2017, que retome actividades permanentes de procesos anteriores.</t>
  </si>
  <si>
    <t>lograr la asignación  del 100% de los  recursos e   inversiones para atender el  plan de mejoramiento del programa.</t>
  </si>
  <si>
    <t>A pesar de que se ha consoldado la cultira de la auto-evaluación es necesario lograr la asignación de recursos específicos para la ejecución de las activiades del PDM.</t>
  </si>
  <si>
    <t>El 100% de los directivos, 42,86% de los docentes y 29,06% de los estudiantes están totalmente de acuerdo; mientras que el 50% de los docentes y 47,01% de los estudiantes está de acuerdo con el grado de correspondencia entre los mecanismos de auto-evaluación y el grado de mejoramiento del programa. Sin embrago, un 23.08% de la población estudiantil manifiesta estar en algún grado de acuerdo; y un porcentaje de 7.14% del colectivo docente y un 0.85% de los estudiantes expresan estar en total desacuerdo.</t>
  </si>
  <si>
    <t>C22-AUTOEVALUACION Y AUTOREGULACION</t>
  </si>
  <si>
    <t>Docentes del programa de Lenguas Extranjeras-Comité de programa</t>
  </si>
  <si>
    <t>Formalización del proyecto de reconocimiento de trabajos a estudiantes del programa.-Relación con el Factor 1-con costo proyectado de 2 millones</t>
  </si>
  <si>
    <t>Elaboración del documento general que  justifique la relación entre las actividades y labores académicas del estudiante de acuerdo al número de créditos otorgados en cada asignatura y semestre.</t>
  </si>
  <si>
    <t>Comité de programa - Facultad de Educación - Vicerectoría académica</t>
  </si>
  <si>
    <t>Número de reuniones realizadas-Existencia del documento.</t>
  </si>
  <si>
    <t>Elaborar un documento que permita recoger la información para evidenciar las relaciones existentes entre las actividades y labores académicas del estudiante de acuerdo al número de créditos otorgados en cada asignatura y semestre.</t>
  </si>
  <si>
    <t>La elaboración de este documento de trabajos de estudiantes por parte de cada docente para todos los cursos a su cargo.  Incluir la información de los contenidos programáticos, tener en cuenta el número y tipo de créditos, incluir el tipo de actividades realizadas en el curso, los trabajos realizados por los estudiantes, sus formas de evaluación.</t>
  </si>
  <si>
    <t>De acuerdo a la encuesta realizada, los resultados evidencian que un 50% de los directivos y un 42.86% de los docentes están totalmente de acuerdo con la correspondencia entre la calidad de los trabajos realizados por los estudiantes del programa y los objetivos de logro definidos para el mismo; mientras que el otro 50% de directivos y docentes manifiestan estar de acuerdo. Así mismo, un porcentaje de 7.14 de los docentes expresa estar en algún grado de acuerdo.</t>
  </si>
  <si>
    <t>C21-TRABAJOS DE LOS ESTUDIANTES</t>
  </si>
  <si>
    <t xml:space="preserve">Docente encargado.  Comité de Programa de Licenciatura en Lenguas Extranjeras. </t>
  </si>
  <si>
    <t>Fortalecimiento e implementación de las diversas modalidades de evaluación en el programa. Determinar las diferentes estrategias por área, por componente.</t>
  </si>
  <si>
    <t>Fortalecimiento e implementación de las diversas modalidades de evaluación en el programa, especificadas en el documento Lineamienntos docentes proggrama de Lengguas Extranjeras.</t>
  </si>
  <si>
    <t>El colectivo docente ha trabajado continuamente en diferentes aspectos de la evalución.  Se requiere sin embargo, la consolidación de la infromación sobre estas prácticas evaluativas y la apropiación de parte de la comunidad académica.</t>
  </si>
  <si>
    <t>El 46.15% está de acuerdo con la utilidad del sistema de evaluación en la adquisición de los conocimientos y habilidades propias del Programa y el 23.08% de los estudiantes se manifiesta en alto grado de acuerdo y el 5.13% está totalmente en desacuerdo con la utilidad del sistema de evaluación.  100% de los directivos, el 21,37% los estudiantes y el 57,14 % de los docentes manifiestan estar totalmente de acuerdo, mientras que el 52,14% de los estudiantes y el 42,86% de los docentes están de acuerdo con la coherencia de la evaluación con las metodologías de enseñanza aprendizaje empleadas. Así mismo, un 23.93 de los estudiantes revelan estar en algún grado de acuerdo y un 2.56% de la misma población se expresa en total desacuerdo</t>
  </si>
  <si>
    <t>C20-SISTEMA DE EVALUACION DE ESTUDIANTES</t>
  </si>
  <si>
    <t>Direcciónde Departamento.  Dirección de Bienestar Universitario.</t>
  </si>
  <si>
    <t>Número de estudiantes beneficiados.</t>
  </si>
  <si>
    <t>Promoción de los servicios de bienestar universitario.</t>
  </si>
  <si>
    <t>Asignación de plazas para el restaurante escolar</t>
  </si>
  <si>
    <t xml:space="preserve">Direcciónde Departamento, de programa. </t>
  </si>
  <si>
    <t>Número de  tutores           Número de  tutorías realizadas.                                Número de estudiantes beneficiados  con el Programa de  tutorías.</t>
  </si>
  <si>
    <t>Tutoría de pares y acompañamiento a la vida universitaria por parte de los tutores de sexto semestre.</t>
  </si>
  <si>
    <t>Direcciónde Departamento, de programa. Dirección de Bienestar Universitario. Vicerectoría Académica.</t>
  </si>
  <si>
    <t>Proyecto de acompañamiento a la vida universitaria-Estrategias de aprendizaje-Escritura Académica</t>
  </si>
  <si>
    <t>Asiognación en la responsabilidad académica</t>
  </si>
  <si>
    <t>Acompañamiento docente  bajo la figura de un tutor académico para  los estudiantes de primer semestre.</t>
  </si>
  <si>
    <t xml:space="preserve">Evidencias del trámite:                 Solicitudes, cómunicaciones                                                    </t>
  </si>
  <si>
    <t>Diseñar la implementación de la figura del coordinador académico por área.</t>
  </si>
  <si>
    <t>Número de estudiantes asistentes.</t>
  </si>
  <si>
    <t>Implementación de un  programa de tutorías del programa de Licenciatura en Lenguas Extranjeras</t>
  </si>
  <si>
    <t>Disminuir el tiempo de permanencia de los estudiantes en el programa.</t>
  </si>
  <si>
    <t>Es necesario realizar un análisis cuantitativo de esta permanencia, así como un análisis cualitativo de las causas en el programa.</t>
  </si>
  <si>
    <t>Se ha avanzado en las estrategias del programa para  garantizar el éxito académico de los estudiantes en el tiempo previsto para el desarrollo del plan de estudios.</t>
  </si>
  <si>
    <t>Direcciónde Departamento, de programa. Oficina de Planeación.</t>
  </si>
  <si>
    <t>Existencia del documento.  Disminución de las tasas de deserccion.</t>
  </si>
  <si>
    <t>Solicitar a la Oficina de planeación los estudiossobre  la duración prevista en el plan de estudios y la  real  durante los  últimos cinco años)</t>
  </si>
  <si>
    <t>Los estudios  en el cual se demuestre la duración prevista en el plan de estudios y la real de los últimos cinco años han sido valorados en un 20% de avance.</t>
  </si>
  <si>
    <t>Programa de Licenciatura en lenguas Extranjeras. Vicerectoría Académica</t>
  </si>
  <si>
    <t>Número de asesorías semestrales-Docentes y estudiantes</t>
  </si>
  <si>
    <t>Fortalecimiento del dispositivo de tutorías del programa de Lenguas Extranjeras.</t>
  </si>
  <si>
    <t xml:space="preserve">CAA. Programa de Licenciatura en lenguas Extranjeras. </t>
  </si>
  <si>
    <t>Número de talleres semestrales</t>
  </si>
  <si>
    <t xml:space="preserve">Fomentar  el trabajo autónomo a través del proyecto de  Fortalecimiento de acompañamiento a la vida universitaria 1.Estrategias de aprendizaje  y técnicas de estudio 2. Escritura Académica para estudiantes de primer semestre 
</t>
  </si>
  <si>
    <t>Direcciónde Departamento, de programa. Dirección de Bienestar Universitario.</t>
  </si>
  <si>
    <t>Conocimiento de la misión, objetivos y perfil profesional del programa.</t>
  </si>
  <si>
    <t>Programa de inducción a la vida universitaria.</t>
  </si>
  <si>
    <t>Oficina de Planeación.  Docente encargado. Auxiliar administrativo</t>
  </si>
  <si>
    <t>Existencia de base de datos actualizada.</t>
  </si>
  <si>
    <t>Análisis de los datos recogidos en cuanto a la deserción y permanencia del programa.  Analisis de los estudios de las causas de deserción del programa. Solicitud a la Oficina de Planeación.  Análisis en el programa de los datos disponibles.</t>
  </si>
  <si>
    <t>Disminuir los índices de deserción estudiantil del programa.</t>
  </si>
  <si>
    <t xml:space="preserve">Se hace necesario hacer una análisis cuantitativo y cualitativo de la deserción en el programa, proponer unas acciones precisas. </t>
  </si>
  <si>
    <t>La correspondencia entre las condiciones y exigencias académicas de permanencia y graduación en el programa según su naturaleza es excelente de acuerdo a la opinión expresada por docentes y estudiantes, quienes ubicaron esta correspondencia entre el 35.71% y 13.68 %. El 50.0% de los docentes y el 73.5 % de los estudiantes por su parte, consideran buena esta correspondencia. Sin embargo, un 14.29% de docentes y un 8.55% de estudiantes lo consideran insuficiente, y un porcentaje de 4.27% de la población estudiantil lo califica como deficiente.</t>
  </si>
  <si>
    <t>Comité de programa. Docentes del programa.</t>
  </si>
  <si>
    <t>Número de cursos actualizados.</t>
  </si>
  <si>
    <t>Incorporar las políticas de integración de las funciones misionales en cada uno de los cursos del PLEX</t>
  </si>
  <si>
    <t>Grupos de Investigación.  Docentes con proyectos de investigación y extensión. Colectivos docentes del programa de Licenciatura en Lenguas Extranjeras.</t>
  </si>
  <si>
    <t>Número de talleres realizado.</t>
  </si>
  <si>
    <t>Socialización de las líneas y de los proyectos de investigación y de interacción social vigentes en  el programa.</t>
  </si>
  <si>
    <t>Colectivos docentes del programa de Licenciatura en Lenguas Extranjeras.</t>
  </si>
  <si>
    <t>Conocimiento de la realidad, del contexto social y de la profesión, así como del sujeto que aprende.</t>
  </si>
  <si>
    <t>Colectivos docentes del programa de Licenciatura en Lenguas Extranjeras.  Facultad de Educación. Vicerectoría académica.</t>
  </si>
  <si>
    <t>Definición y difusión de las políticas de investigación y de interacción social del PLEX  con los docentes del programa.</t>
  </si>
  <si>
    <t>Mediante el enfoque problematizador del currículo, la pedagogía por proyectos, el enfoque accional, generar en los estudiantes el espíritu crítico análitico para encontrar problemas objeto de estudio a partir de las realidades del contexto.</t>
  </si>
  <si>
    <t>Las acciones y proyectos desarrollado para materializar las funciones misionales -docencia, investigaciín y extensión- han sido realizados con cierto grado de desarticulación.</t>
  </si>
  <si>
    <t>Necesidad de fortalecer las estrategias para la integración en el currículo de las tres misiones institucionales: Investigación, docencia e Interacción Social</t>
  </si>
  <si>
    <t>Implementar el uso de una estrategia. Documento que sustente la implementación de las TIC, en el programa, TBI, redes, etc.</t>
  </si>
  <si>
    <t>Definir los lineamientos y estrategias pedagógicas para articular las TIC en las prácticas pedagógicas del PLEX.</t>
  </si>
  <si>
    <t>Actualización del proyecto educativo del programa para la incorporación de estrategias pedagógicas y tecnológicas.</t>
  </si>
  <si>
    <t>Articular los aspectos pedagógicos propios del programa con recursos y avances tecnológicos.</t>
  </si>
  <si>
    <t>Es necesario describir la articulación que se propicia entre lo pedagógico y lo tecnológico.  Se requiere continuar la sensibilización del profresorado para un mejor aprovechamiento de estas tecnologías.</t>
  </si>
  <si>
    <t>40% de avance en la construcción del documento que contenga estrategias pedagógicas, didácticas y comunicativas acordes con la metodología y con las posibilidades tecnológicas y las necesidades de los estudiantes</t>
  </si>
  <si>
    <t>Número de usuarios</t>
  </si>
  <si>
    <t>Conocer y familiarizarse con el módulo de tutorías disponible en ACADEMUSOFT para el seguimiento a asesorías.</t>
  </si>
  <si>
    <t>Tasa de repitencia.</t>
  </si>
  <si>
    <t xml:space="preserve"> Documentación de los programas de tutorías, para  reorientar proyectos  tendientes a  disminuir la tasa de repitencia y de deserción en el PLEX</t>
  </si>
  <si>
    <t>Documentar las tutorías del programa de tutoría de pares como herramienta de formación.</t>
  </si>
  <si>
    <t>Documentar y valorar la implementación del dispositivo de  tutorías docentes a los estudiantes del PLEX:</t>
  </si>
  <si>
    <t xml:space="preserve">Es necesario lograr que el 100% de los estudiantes se beneficien del programa de tutorìas y de los  mecanismos de seguimiento y acompañamiento por parte del docente al trabajo que realizan los estudiantes en las distintas actividades académicas  </t>
  </si>
  <si>
    <t>El carácter voluntario de las tutorías repercute sobre la asistencia de los estudiantes a la misma y en consecuencia sobre los resultados obtenidos.  Este indicador muestra un proceso de formación a la autonomía necesario en el programa.</t>
  </si>
  <si>
    <t xml:space="preserve">El proceso de auto-evaluacIón arrojó como  necesario consolidar el trabajo de seguimiento y acompañamento por parte del docente al trabajo que realizan los estudiantes en las distintas actividades académicas  </t>
  </si>
  <si>
    <t>Actualización de los contenidos de cada curso en su aparte metodológico donde se explicite los enfoques pedagógicos y didácticos asumidos en los cursos.</t>
  </si>
  <si>
    <t>Colectivos docentes del programa de Licenciatura en Lenguas Extranjeras.  Lìderes de PLANESTIC Facultad de Educación.  Docentes CIADTI</t>
  </si>
  <si>
    <t>Implementación de las políticas y líneas de acción del programa Adopta un maestro para el uso de TICE en el aula.</t>
  </si>
  <si>
    <t>Nivel en pruebas de lengua.  Nivel en examenes de estado.</t>
  </si>
  <si>
    <t>Implementación en las prácticas pedagógicas de los enfoques teóricos actuales para la enseñanza y aprendizaje de lenguas extranjeras (Enfoque comunicativo, enfoque accional).</t>
  </si>
  <si>
    <t>Talleres de análisis y apropiación de los fundamentos del modelo pedagógico para lenguas extranjeras.  Organizar cursos de actualización en metodología, teniendo  en cuenta los enfoques del programa.</t>
  </si>
  <si>
    <t>Formación contínua a nivel téorico, pedagógico y tecnológico.</t>
  </si>
  <si>
    <t xml:space="preserve">Necesidad de concocer en profundidad los lineamientos del modelo pedagógico del programa para hacer la transición hacia prácticas progresistas, problematización del currìculo, pedagogía por proyectos y enfoque accional.  </t>
  </si>
  <si>
    <t>El análisis de la encuesta muestra que el 50% de los directivos, el 28,57 de los estudiantes y el 23,93 de los estudiantes están totalmente de acuerdo con la suficiencia e idoneidad con la que se desarrollan los contenidos en cada asignatura. El 50% de los directivos, el 57,14% de los docentes y el 40,17 % de los estudiantes manifiestan estar de acuerdo con lo preguntado. El 14,29% de los docentes y el 35,04% de los estudiantes encuestados están en algún grado de acuerdo mientras que un 0.85% de estudiantes manifiestan estar en total desacuerdo con la eficacia en el desarrollo de los contenidos de las asignaturas del plan de estudios.  el 77,78% de los estudiantes respondieron que los docentes del programa articulan las estrategias pedagógicas con los recursos tecnológicos en alto grado. Un 18.8% manifestó que la articulación se desarrolla en mediano grado, y un 3.42% en un bajo grado.</t>
  </si>
  <si>
    <t>C19-METODOLOGIAS DE ENSEÑANZA Y APRENDIZAJE</t>
  </si>
  <si>
    <t>Vicerectoría de Investigaciones.Facultad de Eduación. Programa de Licenciatura en Lenguas Extranjeras.</t>
  </si>
  <si>
    <t>Formulación de proyectos de investigación que pretendan dar  solución de problemas desde una perspectiva interdisciplinar.   (Grupos y Semilleros de investigación).</t>
  </si>
  <si>
    <t>Facultad de Eduación. Programa de Licenciatura en Lenguas Extranjeras.</t>
  </si>
  <si>
    <t>Conformación de grupo                        Número de talleres realizados.</t>
  </si>
  <si>
    <t>Conocimiento de los problemas del entorno.                                             Formación en políticas educativas.                                            Programación de seminarios o formaciones sobre contextos y problemáticas laborales actuales en la educación.                        Participación de estudiantes de último semestre y líderes estudiantiles</t>
  </si>
  <si>
    <t xml:space="preserve">Conformación de un grupo de trabajo que reflexione en torno a los problemas ligados al ejercicio laboral </t>
  </si>
  <si>
    <t>Parte de la comunidad del programa  requiere un mayor acercamiento y conocimiento de los problemas del contexto educativo.  Igualmente, como futuros docentes, se requiere que los estudiantes se familiaricen con las necesidades de formación de los docentes en ejercicio.</t>
  </si>
  <si>
    <t>El 35,71% de los docentes y el 23,93% de los estudiantes opinan que el principio de interdisciplinariedad en el programa es pertinente y eficaz e incide en la calidad del mismo, cumpliéndose en un alto grado. El 57,14% de los docentes y el 66,67% de los estudiantes consideran que este indicador se cumple en mediano grado. Por otra parte, el 7,14% de los docentes y el 9,4% de los estudiantes valoran en bajo grado la forma en que se expresa la interdisciplinariedad en el Programa</t>
  </si>
  <si>
    <t>C18-INTERDISCIPLINARIEDAD</t>
  </si>
  <si>
    <t>Comité de Programa, Consejo de Facultad, Vicerectoría Académico.</t>
  </si>
  <si>
    <t>Formulación del plan                             Numero de seminarios</t>
  </si>
  <si>
    <t xml:space="preserve">En cumplimiento de los principios de integralidad y flexibilidad del currículo, desarrollar un Plan de formación para estudiantes del plan 2011, que no se asimilan al nuevo plan de estudios. </t>
  </si>
  <si>
    <t>Comité de Programa, Oficina de Registro y Control, Vicerectoría Académico.</t>
  </si>
  <si>
    <t>Numero de cursos elctivos.</t>
  </si>
  <si>
    <t>Diversificar los  cursos electivos y optativos tendientes a la formación integral y a  la formación disciplinar.</t>
  </si>
  <si>
    <t>Realizar trámite ante el Consejo Académico para oferta de cursos electivos y optativos.</t>
  </si>
  <si>
    <t>Comité de programa, Docentes encargados.</t>
  </si>
  <si>
    <t>Número de estudiantes que realizan la encuesta.</t>
  </si>
  <si>
    <t>Determinar las necesidades e intereses de los estudiantes e incorporarlos en la propuesta de cursos electivos y seminarios de formación permanente.</t>
  </si>
  <si>
    <t>Incorporar un mayor número de cursos electivos en la modernización curricular del programa.</t>
  </si>
  <si>
    <t xml:space="preserve">Al analizar el plan de estudios  del PLEX se evidencia un marcado sistema de requisitos y correquisitos lo cual  establece un recorrido que limita la participación del estudiante en el diseño de su plan de estudios.   Este sistema de requisitos debe evaluarse a la luz de los objetivos del programa, de la experiencia que  se ha tenido con su implementación y de la concepción  sobre lo que implica el rigor académico. Por otra parte, Los cursos electivos son un indicador del grado de flexibilidad de una propuesta académica. Sin embargo el programa cuenta con un limitado número de cursos electivos. </t>
  </si>
  <si>
    <t>Comité de programa,                                                 Docentes encargados,                            Dirección de Interacción Social.</t>
  </si>
  <si>
    <t>Número de estudiantes en condición de movildiad reinsertados en el programa.</t>
  </si>
  <si>
    <t>Reconocimiento de las actividades académicas realizadas por los estudiantes de movilidad, mediante la figura de homologación, con el objeto de lograr la reinserción del estudiante en el programa.</t>
  </si>
  <si>
    <t>Número de estudiantes en condición de movildiad.</t>
  </si>
  <si>
    <t>Apoyo adminsitrativo, acompañamiento y seguimiento a estudiantes en condición de movilidad del progama.</t>
  </si>
  <si>
    <t>Número de reuniones con estudiantes.</t>
  </si>
  <si>
    <t>Difusión de las posibilidades de movilidad a la comunidad estudiantil del programa.  Charlas informativas con estudiantes</t>
  </si>
  <si>
    <t>Número de acuerdos específicos.</t>
  </si>
  <si>
    <t>Establecimiento de convenios específicos para el programa que permitan la movilidad estudiantil.  Revisión de convenios para acciones específicas sobre movilidad al programa.</t>
  </si>
  <si>
    <t>Número de convenios institucionales.</t>
  </si>
  <si>
    <t>Revisar los convenios y acuerdos institucionales  sobre movilidad estudiantil, para el establecimiento de acciones específicas para el PLEX.</t>
  </si>
  <si>
    <t xml:space="preserve">Establecimiento de una cultura de la movilidad estudiantil al interior del programa de lenguas extranjeras. Igualmente, dar a conocer los diferentes convenios existentes y las posibilidades que ellos ofrecen para los estudiantes delprograma. </t>
  </si>
  <si>
    <t>Se ha otorgado un 80% de avance a este indicador.  Se evidencia la existencia de convenios institucionales.  Sin embargo, hay dificultad en la realización efectiva de estos convenios a través de las movilidades de los estudiantes del programa.</t>
  </si>
  <si>
    <t>Colectivos Docentes</t>
  </si>
  <si>
    <t>Acuerdo Plan de estudios 2018</t>
  </si>
  <si>
    <t xml:space="preserve">Trámite y aprobación del nuevo plan de estudios.
</t>
  </si>
  <si>
    <t>Incorporación de los principìos de flexibilidad en la modernización curricular del programa .</t>
  </si>
  <si>
    <t xml:space="preserve">Al analizar el plan de estudios 2011  del PLEX se evidencia un marcado sistema de requisitos y correquisitos lo cual  marca un recorrido que limita la participación del estudiante en el diseño de su plan de estudios.   Este sistema de requisitos debe evaluarse a la luz de la experiencia de los objetivos del programa, de la experiencia que  se ha tenido con su implementación y de la concepción que sobre lo que implica el rigor académico. Esta discusión y el respectivo análisis   repercutirà en la propuesta del programa.  </t>
  </si>
  <si>
    <t>De acuerdo con la encuesta realizada, el 100% de los directivos, el 50% de los docenes y el 17.09 de los estudiantes manifiestan estar totalmente de acuerdo  con la aplicación y eficiencia de este principio de flexibbilidad. . El 26.5% de los estudiantes y el 28.57% de los docentes están de acuerdo con la aplicación del principio de flexibilidad en el PLEX. El 36.75 % de los estudiantes y el 14.29% de los docentes expresan estar en algún grado de acuerdo. El 19.66% de los estudiantes y el 7.14% de los docentes están en total desacuerdo.</t>
  </si>
  <si>
    <t>C17-FLEXIBILIDAD DEL CURRICULO</t>
  </si>
  <si>
    <t xml:space="preserve">Comité de programa Programa de Licenciatura en lenguas Extranjeras. </t>
  </si>
  <si>
    <t>Número de estudiantes que toman las pruebas estandarizdas</t>
  </si>
  <si>
    <t>Pruebas estandarizadas: Generación de espacios de formación lingüística                                                                                                              Preparación para las pruebas.                                               Incentivar el trabajo autónomo.                        Presentación de la prueba.</t>
  </si>
  <si>
    <t xml:space="preserve"> Programa de Licenciatura en lenguas Extranjeras. </t>
  </si>
  <si>
    <t xml:space="preserve">Fomento del trabajo autónomo a través de proyectos de  Fortalecimiento de estrategias de aprendizaje estudiantes de primer semestre                                   Designación de un docente para el desarrollo del Proyecto
</t>
  </si>
  <si>
    <t>Programa de Licenciatura en lenguas Extranjeras. Facultad de Educación.</t>
  </si>
  <si>
    <t>Número de proyectos.</t>
  </si>
  <si>
    <t xml:space="preserve">Continuidad  y fortalecimiento   del  Proyecto Club de Cultura y Conversación para favorecer  los prpocesos de aprendizaje autónomo en la comunidad estudiantil del PLEX.
Proyección social   
</t>
  </si>
  <si>
    <t>Grupo de investigación CIEL. Programa de Licenciatura en lenguas Extranjeras. Facultad de Educación.</t>
  </si>
  <si>
    <t>Diversificación y estudio de las prácticas pedagógicas de los docentes del programa (Pedagogía de proyectos, trabajos de campo)</t>
  </si>
  <si>
    <t>Colectivos de participación estudiantil.  C. Bienestar Universitario. Facultad de Educación.</t>
  </si>
  <si>
    <t>Número de reuniones realizadas.</t>
  </si>
  <si>
    <t>Creación de espacios de  análisis  y reflexión de las prácticas pedagógicas con miras a instaurar  espacios de formación para un mayor trabajo autónomo de los estudiantes del programa.                                Formación por parte de los estudiantes sobre políticas y problemáticas educativas. (Necesidades educativas especiales, Formación terciaria, etc).</t>
  </si>
  <si>
    <t>Implementación de estrategias de formación para el trabajo autónomo y  creativo  en  la comunidad académica del programa.</t>
  </si>
  <si>
    <t>Para la implementación de las estrategias  de formación para el trabajo autónomo entendiendo que se requiere que esta perspectiva sea característica distintiva de los estudiantes y docentes que de este modo permee la formación que se pretende alcanzar en todos los licenciados.</t>
  </si>
  <si>
    <t>Necesidad de fortalecer la creatividad y  la autonomía en los estudiantes de la Licienciatura en Lenguas Extranjeras.</t>
  </si>
  <si>
    <t>Docente encargado.  Comité de Programa de Licenciatura en Lenguas Extranjeras. Vicerectoria Académica-Administrrativa y Financiera.</t>
  </si>
  <si>
    <t>Número de estudiantes reconocidos.</t>
  </si>
  <si>
    <t>Reconocimiento institucional a mejores resultados SABER-PRO por programa, por parte de la Vicerectoría Académica.</t>
  </si>
  <si>
    <t>Docente encargado.  Comité de Programa de Licenciatura en Lenguas Extranjeras.  Dirección de  Programa</t>
  </si>
  <si>
    <t>Designación de un docente para realizar el estudio.   Existencia de documento de análisis de los resultados de los estudiantes en las pruebas saber pro durante los últimos 5 años y su comparación con la media nacional y el grupo de referencia.</t>
  </si>
  <si>
    <t>Análisis cuantitativo y cualitativo de los datos recogidos pruebas SABER PRO de estudiantes de los últimos años.</t>
  </si>
  <si>
    <t>Existencia de la base de datos  de los resultados del PLEX  de acuerdo a los datos disponibles  en  la plataforma del ICFES.</t>
  </si>
  <si>
    <t>Documentar  el análisis de los datos de pruebas SABER PRO de los estudiantes estudiantes que han presentado la prueba  en  los últimos años.</t>
  </si>
  <si>
    <t>Dirección de Programa de Licenciatura en Lenguas Extranjeras. Facultad de Educación.  Vicerectoría Académica.</t>
  </si>
  <si>
    <t xml:space="preserve">Organizar formación semestral para Pruebas SABER-PRO con estudiantes y docentes.  </t>
  </si>
  <si>
    <t>Realización de análisis cuantitativo y cualitativo de los datos de los puntajes obtenidos por los estudiantes en las pruebas saber pro durante los últimos 5 años.</t>
  </si>
  <si>
    <t>El cambio en  la estructura de la prueba SABER PRO   partir de 2016, demanda  hacer un seguimiento a la misma  en cuanto a las competencias genéricas y las competencias específicas.</t>
  </si>
  <si>
    <t xml:space="preserve">Se requiere conocer las modificaccioens introducidas a la prueba para continuar la mejora en lso ersultados  SABER PRO. Un indicador del cumplimiento del criterio de integralidad en el programa es el resultado obtenido por los estudiantes de la licenciatura por las pruebas SABER PRO en los últimos años. Aquí se evidencia la evolución tanto en las competencias generales como en las competencias específicas evaluadas por el ICFES. El histórico de los resultados obtenidos,  nos permite validar el juicio emitido en la autoevaluación. Así tenemos por ejemplo, que en el año 2017, el programa de licenciatura en lenguas extranjeras se posiciona en primer lugar a nivel institucional, obteniendo un puntaje promedio de 169 puntos, lo cual lo sitúa por encima del grupo de referencia nacional (137 puntos). </t>
  </si>
  <si>
    <t xml:space="preserve">Colectivos docentes  y Comité de Programa de Licenciatura en Lenguas Extranjeras. Facultad de Educación. </t>
  </si>
  <si>
    <t>Documento Contenidos Porgramáticos actualizado.</t>
  </si>
  <si>
    <t>Consolidar   los contenidos programáticos del nuevo plan de estudios</t>
  </si>
  <si>
    <t>Comité de Programa de Licenciatura en Lenguas Extranjeras. Facultad de Educación.  Vicerectoría Académica.</t>
  </si>
  <si>
    <t>Aprobación del nuevo plan de estudios por parte del Consejo Académico.</t>
  </si>
  <si>
    <t>Tramitar aprobación del plan de estudios.  Implementación del plan de estudios.</t>
  </si>
  <si>
    <t>Análisis  del plan de estudios  a la luz de las tendencias actuales de currículo en el campo de formación en educación y en Lenguas Extranjeras.</t>
  </si>
  <si>
    <t>Lo resultados  sobre  la percepción de los agentes de la comuniadd del PLEX  indican que es necesario continuar  el proceso de modernización curricular de la Lienciatura en Lenguas Extranjeras.</t>
  </si>
  <si>
    <t xml:space="preserve">En la AE  2017, 100% de los administrativos y directivos, y el 15.38 de los estudiantes  valora el plan de estudios como excelente. Por otra parte, el 72.65%  de los estudiantes lo califican como  bueno; el 10.26 como insuficiente, y el 1.71 lo considera deficiente. </t>
  </si>
  <si>
    <t>C16-INTEGRALIDAD DEL CURRICULO</t>
  </si>
  <si>
    <t>FACTOR 4: Procesos Académicos</t>
  </si>
  <si>
    <t xml:space="preserve"> </t>
  </si>
  <si>
    <t>Toma de decisión por parte del Comité Editorial</t>
  </si>
  <si>
    <t>20/1272020</t>
  </si>
  <si>
    <t xml:space="preserve">El Comité de Investigaciones tomará ladecisión sobre el futuro de la revista. </t>
  </si>
  <si>
    <t>Tomar una decisión para redimensionar elpapel de esta revista.</t>
  </si>
  <si>
    <t>Escasa participación de articulos de otras instituciones para publicación</t>
  </si>
  <si>
    <t>La publicación de la revista Opening Writing Doors se detuvo en 2015</t>
  </si>
  <si>
    <t>Colectivo docente</t>
  </si>
  <si>
    <t>na</t>
  </si>
  <si>
    <t xml:space="preserve">Documento que describa la valuación de las de las políticas nacionales de bilinguismo y los alcances / logros en los procesos de formación de futuros licenciados del programa.   </t>
  </si>
  <si>
    <t>Facilitar desde cada curso la apropiación de las políticas nacionales de bilinguismo. -</t>
  </si>
  <si>
    <t xml:space="preserve">Existencia de ocumento comparativo de las tendencias de aprendizaje y enseñanza en lenguas extranjeras a nivel nacional e internacional. </t>
  </si>
  <si>
    <t xml:space="preserve">Facilitar desde el desarrollo de cada curso,la profundización en el conocimiento del contexto local, regional, nacional e internacional para el aprendizaje y enseñanza en lenguas extranjeras.                                           </t>
  </si>
  <si>
    <t xml:space="preserve">Ampliar, desde los diferentes componentes de formación, el número y contenido de los proyectos de investigación y procesos de reflexión que dinamice los procesos de aprendizaje y enseñanza en lenguas extranjeras, . </t>
  </si>
  <si>
    <t xml:space="preserve">Desde los cursos del componente de investigación, los profesores de la licenciatura han implementado diferentes estrategias aplicadas  a la formación en investigación en los estudiantes, y al desarrollode investigación por parte de los docentes. Sin embargo desde los demás cursos de formación es mínimo </t>
  </si>
  <si>
    <t xml:space="preserve">Escasa participación en cuanto al número de estrategias encaminadas a  promover la formación investigación desde los componentes de la licenciatura  diferentes a investigación. </t>
  </si>
  <si>
    <t>Grupos de Investigación
Vicerrectoría de investigaciones</t>
  </si>
  <si>
    <t>Asignación presupuestal por participación</t>
  </si>
  <si>
    <t>Número de ponencias realizadas a nivel nacional e internacional</t>
  </si>
  <si>
    <t>Presentación de ponencias en eventos nacionales e internacionales por parte de los docentes del programa</t>
  </si>
  <si>
    <t>Apoyo financiero para que docentes participen en eventos nacionales e intenacionales</t>
  </si>
  <si>
    <t>Existencia de documento que de cuenta del apoyo administrativo y financiero de propuestas de investigación desarrolladas en el programa</t>
  </si>
  <si>
    <t xml:space="preserve">Recopilación de la información sobre el apoyo administrativo y financiero para el desarrollo y gestión de la investigación, la creación artística y cultural de acuerdo con la naturaleza del programa, en los últimos cinco años. </t>
  </si>
  <si>
    <t>Crear un documento que evidencie el apoyo administrativo y financiero para el desarrollo y gestión de la investigación, la creación artística y cultural de acuerdo con la naturaleza del programa.</t>
  </si>
  <si>
    <t>La Universidad brinda apoyo para el desarrollo de propuestas de investigación que participan en convocatorias, sin embargo, no se tiene la relación del monto del apoyo administrativo y financiero que se tiene para estas iniciativas</t>
  </si>
  <si>
    <t xml:space="preserve">No hay documento que refleje el apoyo administrativo y financiero para el desarrollo y gestión de la investigación, la creación artística y cultural de acuerdo con la naturaleza del programa. </t>
  </si>
  <si>
    <t>Colectivo Docente
Grupos de Investigación
Vicerrectoría de Investigaciones</t>
  </si>
  <si>
    <t>Número de docentes participantes de los talleres</t>
  </si>
  <si>
    <t>Rubros para visita de expertos</t>
  </si>
  <si>
    <t>Número de talleres realizados</t>
  </si>
  <si>
    <t>Realizar talleres de formación en investigación por parte de expertos</t>
  </si>
  <si>
    <t>Número de horas de docencia directa dedicadas al desarrollo de proyectos de investigación</t>
  </si>
  <si>
    <t>Número de proyectos participantes en convocatorias internas</t>
  </si>
  <si>
    <t>Participar en convocatorias internas para el desarrollo de Proyectos de investigación</t>
  </si>
  <si>
    <t>Acompañar a los docentes en la generación de propuestas de investigación, asi como en procesos de recolección, análisis de información recolectada y escritura de artículos publicables en revistas indexadas</t>
  </si>
  <si>
    <t>Aunque en los últimos cinco años se han realizado varios proyectos de investigación por parte de algunos  docentes que han arrojado como resultado  tres artículos publicados en revistas indexadas, no se corresponde con el número de proyectos realizados en los cuales los docentes adscritos al programa han participado</t>
  </si>
  <si>
    <t>El número de las publicaciones en revistas indexadas y especializadas nacionales e internacionales no se corresponde con el número de docentes del programa</t>
  </si>
  <si>
    <t>Docentes del Programa
Grupos de Investigación
Vicerrectoría de investigaciones
Oficina de Planeación</t>
  </si>
  <si>
    <t>25 % deltiempo de un docente.</t>
  </si>
  <si>
    <t>Estudio que refleje el impacto real de la investigación del programa.</t>
  </si>
  <si>
    <t>Realizar estudio de impacto de la investigación realizada en el programa</t>
  </si>
  <si>
    <t xml:space="preserve">Estudio de impacto sobre el impacto de la investigación a nivel regional, nacional e internacional en los últimos 5 años.
</t>
  </si>
  <si>
    <t xml:space="preserve">Aunque se han realizado dos estudios de corta escala uno por parte de una jóven investigadora de SILEX y otro por parte de una docente de GRILEX, se hace necesario iniciar un estudio de mayor envergadura que describa el impacto real de la investigación del programa a nivel regional, nacional e internacional en los últimos 5 años.
 </t>
  </si>
  <si>
    <t xml:space="preserve">No existe un documento en el cual se describa el impacto a nivel regional, nacional e internacional de la investigación de los últimos 5 años.
</t>
  </si>
  <si>
    <t>Grupos de investigación
Vicerrectoría de investigaciones
Facultad de Educación</t>
  </si>
  <si>
    <t xml:space="preserve">Acompañamiento de expertos $ 16'000,000 </t>
  </si>
  <si>
    <t xml:space="preserve">Realizar diferentes talleres: 1. Taller de escritura de propuestas de investigación; 2.Taller de organización y análisis de información; Taller de construcción de instrumentos; 4. Taller de escritura para la publicación de artículos.  </t>
  </si>
  <si>
    <t xml:space="preserve">Integrantes grupo de investigación </t>
  </si>
  <si>
    <t>N.A.</t>
  </si>
  <si>
    <t>Número de artículos publicados en revistas indexadas</t>
  </si>
  <si>
    <t xml:space="preserve">Publicar en revistas indexadas </t>
  </si>
  <si>
    <t xml:space="preserve">Mantener la  categoría en Colciencias </t>
  </si>
  <si>
    <t xml:space="preserve">La categoría C le da la posibilidad al grupo  de participar en convocatorias nacionales e internacionales apoyadas por COLCIENCIAS, sin embargo, es importante subir de categoría. </t>
  </si>
  <si>
    <t xml:space="preserve">El Grupo de Investigacion GRILEX, se encuentra reconocido en categoria  C por Colciencias. </t>
  </si>
  <si>
    <t>Número de publicaciones realizadas por proyectos de investigación realizados</t>
  </si>
  <si>
    <t>Grupos de investigación
Vicerrectoría de investigaciones</t>
  </si>
  <si>
    <t xml:space="preserve">N.A. </t>
  </si>
  <si>
    <t>Número de proyectosde investigación formulados y realizados</t>
  </si>
  <si>
    <t>Realizar proyectos de investigación</t>
  </si>
  <si>
    <t>Categorizar el nuevo grupo de Investigación en Colciencias</t>
  </si>
  <si>
    <t>Se hace necesario que el nuevo grupo de investigación del programa sea categorizado en Colciencias</t>
  </si>
  <si>
    <t>Fortalecimiento de la investigación en el programa mediante la creación de nuevo grupo de investigación CIEL y su semillero SILCE</t>
  </si>
  <si>
    <t>Número de proyectos realizados</t>
  </si>
  <si>
    <t xml:space="preserve">formulación de proyectos </t>
  </si>
  <si>
    <t>Proyectos de investigación que abarquen la creación artística y cultural en toda su dimensión</t>
  </si>
  <si>
    <t>Aunque el programa cuenta con dos grupos de investigación,es importante generar nuevas posibilidades de investigación que recojan  el quehacer  al rededor de la creación artística y cultural del programa. Por ejemplo, mediante la generación de proyectos de investigación desde los difrerentes cursos, especialmente aquellos centrados en la formación de las culturas extranjeras.</t>
  </si>
  <si>
    <t>Se hace necesario evidenciar en el programa lo concerniente a la creación artística y cultural</t>
  </si>
  <si>
    <t xml:space="preserve">Grupos de Investigación del Programa                                    Vice Rectoría de Investgaciones </t>
  </si>
  <si>
    <t>Por definir</t>
  </si>
  <si>
    <t xml:space="preserve">Documento que contenga las sugerencias para las políticas describa las políticas sobre a Creación Artística y Cultural </t>
  </si>
  <si>
    <t>Revisión de la línea de la LÍNEA ESTRATEGICA N° 2 FORTALECIMIENTO DE LA GESTIÓN DE
INVESTIGACIÓN, CREACIÓN ARTÍSTICA Y CULTURAL Y LA INNOVACIÓN”</t>
  </si>
  <si>
    <r>
      <rPr>
        <sz val="11"/>
        <rFont val="Arial"/>
        <family val="2"/>
      </rPr>
      <t>Sugerirle al CIU, por intermedio del CIFA algunos aspectos a ser incluidos en la reforma del acuerdo 070 que contemplen las políticas que normen la Creación Artística y Cultural</t>
    </r>
    <r>
      <rPr>
        <sz val="11"/>
        <color rgb="FFFF0000"/>
        <rFont val="Arial"/>
        <family val="2"/>
      </rPr>
      <t xml:space="preserve"> </t>
    </r>
  </si>
  <si>
    <t xml:space="preserve">El acuerdo Nº070 del 24 de agosto de 2001, no refleja las políticas y estrategias institucionales en cuanto a la Creación Artística y Cultural . Igualmente, en el  Plan de Desarrollo de la Universida de Pamplona, 2012-2020 existe  la “LÍNEA ESTRATEGICA N° 2 FORTALECIMIENTO DE LA GESTIÓN DE
INVESTIGACIÓN, CREACIÓN ARTÍSTICA Y CULTURAL Y LA INNOVACIÓN” su mayor centración esta en investigación dejando de lado las acciones específicas para la ceación artística y cultural. </t>
  </si>
  <si>
    <t>La Universidad de Pamplona cuenta con  sólidas Políticas que norman la actividad de investigación por medio del acuerdo Nº070 del 24 de agosto de 2001. Sin embargo, este acuerdo no abarca la Creación Artística y Cultural</t>
  </si>
  <si>
    <t>Colectivo docente del Programa</t>
  </si>
  <si>
    <t>Existencia de Base de datos actualizada  que liste las publicaciones en revistas indexadas y especializadas nacionales e internacionales,</t>
  </si>
  <si>
    <t>Actualizar los datos de producciones de investigación de los docentes de manera permanente.</t>
  </si>
  <si>
    <t xml:space="preserve">Profesores del Programa
Grupos de Investigación </t>
  </si>
  <si>
    <t>Número de proyectos formulados.</t>
  </si>
  <si>
    <t xml:space="preserve">Formulación de proyectos interinstitucionales  de docentes y estudiantes </t>
  </si>
  <si>
    <t xml:space="preserve">30'000'000 </t>
  </si>
  <si>
    <t xml:space="preserve">Número de docentes que participan en proyectos de investigación. </t>
  </si>
  <si>
    <t>Incentivar la participación de los docentes en proyectos de investigación</t>
  </si>
  <si>
    <t xml:space="preserve"> Involucrar a un mayor numero de docentes en proyectos de investigación</t>
  </si>
  <si>
    <t xml:space="preserve">Aunque en los últimos cinco años se han realizado varios proyectos de investigación por parte de algunos  docentes, no se corresponde con el número de docentes adscritos al programa.  </t>
  </si>
  <si>
    <t>El número de docentes del programa no se corresponde con la actividad investigativa y la creación artística y cultural, relacionadas con la naturaleza del programa.</t>
  </si>
  <si>
    <t>Profesores y Comité de Programa</t>
  </si>
  <si>
    <t>Documento que contenga las sugerecnias para las políticas de formación en investigación</t>
  </si>
  <si>
    <t xml:space="preserve">Sugerirle al CIU, por intermedio del CIFA algunos aspectos a ser incluidos en la reforma del acuerdo 070.  </t>
  </si>
  <si>
    <t xml:space="preserve">Generar la política que regulen la formación en investigación. </t>
  </si>
  <si>
    <t xml:space="preserve">Aunque la Universidad de Pamplona cuenta con  sólidas políticas que norman la actividad de investigación por medio del acuerdo Nº070 del 24 de agosto de 2001, esta normatividad no incluye los mecanismos que regulen la formación en investigación. </t>
  </si>
  <si>
    <t xml:space="preserve">No existen polícas que regulen  la formación en investigación (trabajo con semilleros) </t>
  </si>
  <si>
    <t>C30:Compromiso con la Investigación y la Creación Artística y Cultural</t>
  </si>
  <si>
    <t>Semilleros y Grupos de Investigación.</t>
  </si>
  <si>
    <t>Número de estudiantes participantes.</t>
  </si>
  <si>
    <t>Difusión de las convocatorias. Acompañamiento para la presentación de la propuesta en estas convocatorias.</t>
  </si>
  <si>
    <t>Incentivar la participación de los estudiantes en los programas nacionales de transferencia de conocimiento, de innovación, emprendimiento y creatividad.</t>
  </si>
  <si>
    <t>Los estudiantes desde su formación tienen la capacidad de crear propuestas de implementación pedagógica en el desarrollo de sus prácticas.  Sin embargo falta concoimiento del sistema de investigación y desarrollo y de las convocaotrias de jóvenes investigadores para su participación.</t>
  </si>
  <si>
    <t>Seguir fortaleciendo la participación de los estudiantes en programas de innovación tales como transferencia de conocimiento, emprendimiento y creatividad.</t>
  </si>
  <si>
    <t xml:space="preserve">Vice Rectoría de Investgaciones </t>
  </si>
  <si>
    <t xml:space="preserve">Número de ponencias internacionales de un miembro de los semilleros.
</t>
  </si>
  <si>
    <t>Ponencia de estudiantes del Semillero de Investigación en eventos internacionales</t>
  </si>
  <si>
    <t>Apoyar económicamente la partcipación de estudiantes en eventos internacionales</t>
  </si>
  <si>
    <t>Vice Rectoría de Investigaciones</t>
  </si>
  <si>
    <t>Numero de talleres realizados</t>
  </si>
  <si>
    <t xml:space="preserve">Realización del congreso durante tres días, tiempo en el cual los estudiantes y profesores de la licenciatura tengan la oprtunidad de participar en talleres liderados por expertos y conversatorios con pares de otras universidades para la concepción de proyectos conjuntos de investigación. </t>
  </si>
  <si>
    <t>Apoyo financiero para continuar con el Congreso para Jóvenes Investigadores</t>
  </si>
  <si>
    <t>4'000'0000</t>
  </si>
  <si>
    <t>Número de seminarios ofrecidos</t>
  </si>
  <si>
    <t>Diseño de seminarios para docentes en ejercicio que fortalezcan las habilidades investigativas tanto de docentes como de estudiantes. Por ejemplo, un seminario en investigación-acción.</t>
  </si>
  <si>
    <t xml:space="preserve">Comité de programa.  Docentes del componente de investigación </t>
  </si>
  <si>
    <t xml:space="preserve">El nuevo plan de estudios debe tener una oferta amplia de cursos electivos. </t>
  </si>
  <si>
    <t xml:space="preserve">Sugerir nuevos cursos electivos. 
</t>
  </si>
  <si>
    <t>3 horas responsabiidad académica-1 docente-</t>
  </si>
  <si>
    <t xml:space="preserve">Rediseño de actividades académicas a partir de avances de investigación. </t>
  </si>
  <si>
    <t xml:space="preserve">Meta-análisis de los estudios realizados en el marco del Semillero de Investigación.  
</t>
  </si>
  <si>
    <t>A partir de la articulación entre investigación, docencia y extensión proponer actividades académicas a nivel del programa -1 curso electivo-; y de formación contínua -1 seminario-.</t>
  </si>
  <si>
    <t>La realización de las ocho versiones del congreso de jóvenes investigadores ha contribuido con la apropiación social del conocimiento. Igualmente la participación de estudiantes como ponentes en diferentes eventos a nivel nacional.  Se requiere un mayor trabajo para lograr avances en la línes de investigación que permita el desarrollo de cursos electivos, seminarios y  pasantías.</t>
  </si>
  <si>
    <t xml:space="preserve">Se requiere un mayor trabajo para lograr avances en la línes de investigación que permita el desarrollo de cursos electivos, seminarios y  pasantías. De esta manera, continuar  un avance en la generación de  actividades académicas principalmente del Congreso de Jóvenes Investigadores derivado de la líneade investigación liderados por GRILEX-SILEX.   </t>
  </si>
  <si>
    <t>Profesores investigadores         GRILEX / CIEL                                                   Vice Rectoría de InvestIgaciones</t>
  </si>
  <si>
    <t>2'400.000</t>
  </si>
  <si>
    <t>Aumentar el número de estudiantes como moniitores o auxiliares vinculados a proyectos de investigación,</t>
  </si>
  <si>
    <t>Vincular a varios estudiantes como monitores o auxiliares de investigación</t>
  </si>
  <si>
    <t xml:space="preserve"> Involucrar a estudiantes, bajo la figura de monitor o auxiliar de investigación, en proyectos de investigación que sean coordinados por los docentes. </t>
  </si>
  <si>
    <t>En la actualidad los estudiantes participan en Semilleros de Investigación mediante el desarrollo de sus proyectos de investigación.  Sin embargo, es necesario fortalecer la figura de auxiliar de investigación.</t>
  </si>
  <si>
    <t>Aunque existe alrededor de 100 estudiantes en el Semillero de Investigación en Lenguas Extranjeras-SILEX- no se encuentran estudiantes  vinculados como monitores, auxiliares de investigación  en el programa.</t>
  </si>
  <si>
    <t>Colectivo docente.  Grupo de Investigación.</t>
  </si>
  <si>
    <r>
      <t>Desarrollar proyectos de investigacion de los docentes y estudiantes para fortalecer las lineas de investigacion, y que por sobre todo, den</t>
    </r>
    <r>
      <rPr>
        <sz val="11"/>
        <color rgb="FF00B050"/>
        <rFont val="Arial"/>
        <family val="2"/>
      </rPr>
      <t xml:space="preserve"> </t>
    </r>
    <r>
      <rPr>
        <sz val="11"/>
        <rFont val="Arial"/>
        <family val="2"/>
      </rPr>
      <t xml:space="preserve">respuesta a las necesidades del entorno. </t>
    </r>
  </si>
  <si>
    <t>Creación de nuevas líneas-Nuevos grupos.  Existencia de los macro-poyectos.</t>
  </si>
  <si>
    <t xml:space="preserve">Hacer de las lineas de investigacion del programa de lenguas extranjeras  el eje de macro proyectos como ejes articuladores de la docencia, investigacion y extension.  </t>
  </si>
  <si>
    <t>Generación nuevos proyectos de investigación.</t>
  </si>
  <si>
    <t xml:space="preserve">Colectivo docente.  Comité de programa. </t>
  </si>
  <si>
    <t xml:space="preserve">  N.A.</t>
  </si>
  <si>
    <t xml:space="preserve">Ampliación del foco de las investigaciones que los estudiantes realizan,  a la luz de los problemas detectados en el contexto regional y nacional.  Número y contenidos de los proyectos de investigación. </t>
  </si>
  <si>
    <t xml:space="preserve">Abordar desde los diferentes procesos de formacion de los futuros licenciados, la profundización en el conocimiento del contexto local, regional, nacional e internacional. </t>
  </si>
  <si>
    <t>Hacer de la investigación el eje central de los procesos de formación.</t>
  </si>
  <si>
    <t xml:space="preserve">Las estrategias para la formulación de proyectos de investigación, utilizadas por los docentes, se deben  ampliar. En tal sentido, la   investigacion será el eje central de la formación.  </t>
  </si>
  <si>
    <t>La dinámica de la investigación se gesta principalmente desde los cursos del componente investigativo. Se sugiere que desde los diferentes cursos de formación, se implementen estrategias para la generación de proyectos de investigación  articulados con la docencia y la interacción.</t>
  </si>
  <si>
    <t>Vicerectoría de Investigaciones.  Grupos y Semilleros der Investigación</t>
  </si>
  <si>
    <t xml:space="preserve">Enviar sugerencias al Consejo Académico para ser consideradas en la actualización del decreto 070 de 2001
</t>
  </si>
  <si>
    <t xml:space="preserve">Mantener por parte de los docentes y estudiantes una actitud crítica sobre las políticas institucionales que norman la investigación. </t>
  </si>
  <si>
    <t xml:space="preserve">Diseño de políticas que involucren la formación en investigación, innovación y creatividad de los estudiantes.  </t>
  </si>
  <si>
    <t>A pesar de que la Universidad cuenta con políticas claras que norman la investigación, en ellas no se incluye</t>
  </si>
  <si>
    <t>La Universidad de Pamplona cuenta con  sólidas políticas que norman la actividad de investigación por medio del acuerdo Nº070 del 24 de agosto de 2001. En consecuencia, los docentes de la licenciatura han implementado diferentes estrategias  aplicadas  a promover la formación de un espíritu investigativo, innovativo y creativo en los estudiantes. Sin embargo, se hace necesario incluir  la normatividad que regule la investigación formativa (formación en investigación y semilleros).</t>
  </si>
  <si>
    <t xml:space="preserve">C29:
Formación para la investigación la  creación artística y cultural </t>
  </si>
  <si>
    <t>FACTOR 6:  INVESTIGACION, INNOVACIÓN Y CREACIÓN ARTÍSTICA Y CULTURAL-</t>
  </si>
  <si>
    <t xml:space="preserve">Dirección de Programa
Colectivo Docente
</t>
  </si>
  <si>
    <t>2 socializaciones por año
Actas de socialización</t>
  </si>
  <si>
    <t>Presentar la gestión y procesos del programa en jornadas de inducción a nuevos estudiantes</t>
  </si>
  <si>
    <t xml:space="preserve">Dirección de Programa
Colectivo docente
Estudiantes
</t>
  </si>
  <si>
    <t>Número de socializaciones realizadas</t>
  </si>
  <si>
    <t>Realizar jornadas de socialización de los lineamientos y políticas de gestión a la comunidad del programa</t>
  </si>
  <si>
    <t>Dar a conocer las políticas y lineamientos de gestión del programa</t>
  </si>
  <si>
    <t>Se hace necesario que la totalidad de los docentes y de los estudiantes tengan conocimientos de las políticas y los lineamientos que rigen la gestión del programa</t>
  </si>
  <si>
    <t xml:space="preserve">El 57.14% y el 42.86%  de los docentes; mientras que el 51.28% y el 33.33% de los estudiantes, conocen en un alto y mediano grado respectivamente los lineamientos y políticas de gestión del programa. </t>
  </si>
  <si>
    <t>C35: Dirección del Programa</t>
  </si>
  <si>
    <t>Oficina de planeación.  CIADTI
Recursos físicos
CIADTI</t>
  </si>
  <si>
    <t>Na</t>
  </si>
  <si>
    <t>Instalación de redes de conectividad en los diferentes campus</t>
  </si>
  <si>
    <t xml:space="preserve">Incrementar las redes de conectividad en los diferentes campus de la universidad </t>
  </si>
  <si>
    <t xml:space="preserve">Mejorar la conectividad en las diferentes sedes </t>
  </si>
  <si>
    <t>En los campus del Rosario y de Club de Comercio no hay conectividad de internet</t>
  </si>
  <si>
    <t xml:space="preserve">Es necesario mejorar la conectividad en los campus de la Universidad </t>
  </si>
  <si>
    <t>Oficina de prensa
Dirección de Programa</t>
  </si>
  <si>
    <t>Inserción de la imagen corporativa en documentos y subvortal del programa</t>
  </si>
  <si>
    <t>Crear imagen corporativa del programa donde se evidencie la Acreditación de Alta Calidad</t>
  </si>
  <si>
    <t>Dar a conocer a la comunidad en general la Acreditación de Alta Calidad del Programa</t>
  </si>
  <si>
    <t>Colectivo Docente.  CIADTI</t>
  </si>
  <si>
    <t>Número de usuarios del correo institucional</t>
  </si>
  <si>
    <t>Utilizar el correo institucional por parte de los miembros del programa</t>
  </si>
  <si>
    <t>Fomentar el uso del correo institucional por parte de toda la comunidad académica del programa</t>
  </si>
  <si>
    <t xml:space="preserve">Oficina de prensa.Dirección de Programa
Colectiv docente
Estudiantes
</t>
  </si>
  <si>
    <t>Registro de la información que se comparte en las carteleras del programa</t>
  </si>
  <si>
    <t>Difusión de información a través de la cartelera del programa</t>
  </si>
  <si>
    <t>Oficina de prensa.Dirección del Programa.  Oficina de Comunciación y Prensa</t>
  </si>
  <si>
    <t>Número de solicitudes atendidas</t>
  </si>
  <si>
    <t xml:space="preserve">Crear buzón de sugerencias </t>
  </si>
  <si>
    <t>Dirección del Programa.  SIG</t>
  </si>
  <si>
    <t>Crear un vínculo de PQRS propio del programa</t>
  </si>
  <si>
    <t xml:space="preserve">Crear nuevos canales de comunicación con la comunidad </t>
  </si>
  <si>
    <t>Dirección de Programa. Docentes aasignados Oficina de Comunicación y Prensa
Colectivo Docente
Oficina de Prensa</t>
  </si>
  <si>
    <t>Número de visitas</t>
  </si>
  <si>
    <t>Cuentas oficiales en redes sociales</t>
  </si>
  <si>
    <t xml:space="preserve">Crear páginas oficiales del programa en redes sociales </t>
  </si>
  <si>
    <t xml:space="preserve">Conocimiento de los procesos académicos del programa en redes sociales </t>
  </si>
  <si>
    <t>Contador de visitas</t>
  </si>
  <si>
    <t>Subvortal del programa debidamente actualizado</t>
  </si>
  <si>
    <t>Actualización  constante del subvortal del programa</t>
  </si>
  <si>
    <t xml:space="preserve">Mejorar los mecanismos de comunicación del Programa 
</t>
  </si>
  <si>
    <t>Es necesario mejorar los mecanismos de comunicación existentes en el programa para que la totalidad de la comunidad académica del mismo pueda valorarlo efectivamente</t>
  </si>
  <si>
    <t xml:space="preserve">71.43% de los docentes y 56.41% de los estudiantes consideran que los sistemas de comunicación y de información permiten en mediano grado la comunicación con la comunidad académica. </t>
  </si>
  <si>
    <t>C34: Sistemas de comunicación e información</t>
  </si>
  <si>
    <t>Dependencias Administrativas
Dirección de Departamento
Dirección de Programa</t>
  </si>
  <si>
    <t>Número de formaciones</t>
  </si>
  <si>
    <t xml:space="preserve">Participar en jornadas de capacitación de procesos administrativos </t>
  </si>
  <si>
    <t>Realizar jornadas informativas que permitan conocer el desarrollo de procesos administrativos</t>
  </si>
  <si>
    <t xml:space="preserve">La asunción de la Dirección de Departamento o de Programa requiere del conocimiento de procesos que se desarrollan desde diferentes dependencias para el desarrollo del programa. El conocimiento y dominio de estos procesos necesita ser dado a conocer por los docentes que asumen por primera vez cargos administrativos.  </t>
  </si>
  <si>
    <t>La poca experiencia en el área de la administración de los docentes a cargo de las direcciones, explicita la necesidad de realizar capacitaciones para el conocimiento de  procesos administrativos de la universidad.</t>
  </si>
  <si>
    <t>Dirección de Departamento
Dirección de Programa
Oficina del SIG</t>
  </si>
  <si>
    <t xml:space="preserve">Números de formatos de la Licenciatua legalizados ante la oficina del SIG </t>
  </si>
  <si>
    <t xml:space="preserve">Formalizar ante el SIG, los  formatos y rúbricas realizadas para la gestión, organización y desarrollo de procesos académicos y administrativos  propios del programa  </t>
  </si>
  <si>
    <t xml:space="preserve"> Formalizar ante el SIG los formatos propios y procedimientos propuestos por la licenciatura para peticiones, solicitudes de inclusión, matrícula y cancelación de asignaturas, entre otros.</t>
  </si>
  <si>
    <t xml:space="preserve">El programa de Lenguas Extranjeras cuenta con mecanismos orientados al mejoramiento de la calidad de los procesos administrativos y académicos para estudiantes, docentes y personal administrativo propuestos en primera instancia por el Sistema Integrado de Gestión (NTCGP 1000-2009) de la Universidad de Pamplona: actas, formatos, guías, proceso, fichas e instructivos, entre otros. Además de ello, la licenciatura cuenta con formatos propios para peticiones, solicitudes de inclusión, matrícula y cancelación de asignaturas. Igualmente se realizan formatos para la organización y gestión de los espacios de práctica </t>
  </si>
  <si>
    <t>Consolidar y actualizar algunos procedimientos  del SIG en función de los procesos misionales del programa.</t>
  </si>
  <si>
    <t xml:space="preserve">Vicerectoría Académica,  Facultad de Educación. </t>
  </si>
  <si>
    <t xml:space="preserve">Porcentaje de número de horas dedicadas a las labores administrativas. </t>
  </si>
  <si>
    <t xml:space="preserve">Tramitar la asignación de responsabilidad académica para coordinación de cada una de las áreas. </t>
  </si>
  <si>
    <t xml:space="preserve">Vicerectoría Académica,   Facultad de Educación. </t>
  </si>
  <si>
    <t xml:space="preserve">Asignación de un mayor número de horas de responsabilidad administrativa para los drectores de Departamento y Programa o reducción del número de horas de docencia directa.  </t>
  </si>
  <si>
    <t xml:space="preserve">Incrementar el número de horas destinadas para los directores de Departamento y Programa. </t>
  </si>
  <si>
    <t xml:space="preserve">El  número de estudiantes (543) genera una carga laboral para la administración, coordinación y gestión. La dirección de programa cuenta con  un 50% de responsabilidad académica  para el acompañamiento docente, coordinación de los cursos, que por la naturaleza del programa se ve duplicada pues debe atender las necesidades de los colectivos de inglés y francés; además de la atención de solicitudes de tipo administrativo de otros programas y facultades, la coordinación y acompañamiento académico de las cátedras de servicio y del cumplimiento del 50% para la docencia directa.  De ahí que el tiempo de quien se encarga de la administración del programa se vea limitado.  </t>
  </si>
  <si>
    <t xml:space="preserve">Se hace necesario contar con mayor apoyo a la dirección del Departamento y del Programa para  gestionar, coordinar y orientar los procesos académicos y  administrativos que permiten el cumplimiento de las funciones misionales. 50% de los directivos, 57.14% de los docentes y 34.19% de los estudiantes estan totalmente de  acuerdo con la suficiencia del talento humano del programa para atender sus necesidades. </t>
  </si>
  <si>
    <t>C33: organización, la administración y la gestión del programa</t>
  </si>
  <si>
    <t>FACTOR 8: Administración y Gestión</t>
  </si>
  <si>
    <t>% DE CUMPLIMIENTO DEL INDICADOR
(Espacio diligenciado por el SIG)</t>
  </si>
  <si>
    <t>% DE CUMPLIMIENTO POR ACCIÓN 
(Espacio diligenciado por el SIG)</t>
  </si>
  <si>
    <t>ESTADO DE LA ACCIÓN
(Espacio diligenciado por el SIG)</t>
  </si>
  <si>
    <t>% POR ACCIÓN 
(Espacio diligenciado por el SIG)</t>
  </si>
  <si>
    <t>CONTROL Y SEGUIMIENTO
(Espacio diligenciado por el SIG)</t>
  </si>
  <si>
    <t>FECHA DE RADICACIÓN DEL PLAN DE MEJORAMIENTO: Este espacio está dispuesto para escribir la fecha en que se radica el plan de mejoramiento en  los siguientes Procesos:
- Sistema de Autoevaluación y Acreditación Institucional - SAAI
- Sistema Integrado de Gestión - SIG
- Planeación Institucional</t>
  </si>
  <si>
    <r>
      <t xml:space="preserve">FECHA DE APROBACIÓN DEL PLAN DE MEJORAMIENTO:  Este espacio está dispuesto para escribir el consecutivo y fecha del FAC-08 “Acta de Reunión” de </t>
    </r>
    <r>
      <rPr>
        <b/>
        <u/>
        <sz val="10"/>
        <rFont val="Arial"/>
        <family val="2"/>
      </rPr>
      <t>aprobación del Plan de Mejoramiento por el Comité de Autoevaluación y Acreditación del Programa.</t>
    </r>
  </si>
  <si>
    <t>FECHA DE ELABORACIÓN DEL PLAN DE MEJORAMIENTO:  Día - Mes - Año</t>
  </si>
  <si>
    <t>6 meses</t>
  </si>
  <si>
    <t>Oficina de Interacción Social, Docentes, Estudiantes</t>
  </si>
  <si>
    <t>2 años</t>
  </si>
  <si>
    <t xml:space="preserve">Implementación y ejecución de nuevos proyectos de interacción </t>
  </si>
  <si>
    <t>Se debe analizar las necesidades del contexto local y regional.</t>
  </si>
  <si>
    <t>El PLEX realizó satisfactoriamente proyectos de interacción.</t>
  </si>
  <si>
    <t>Oficina de Interacción Social. Vicerrectoría Académica. Vicerrectoría de Investigación. Programa de Lenguas Extranejras.</t>
  </si>
  <si>
    <t>Visita de expertos vistantes al programa.</t>
  </si>
  <si>
    <t>2019-2</t>
  </si>
  <si>
    <t>2018-2</t>
  </si>
  <si>
    <t>Aumentar el número de expertos vistantes en el programa.</t>
  </si>
  <si>
    <t xml:space="preserve">Aumentar la cantidad de expertos vistantes del programa con el fin de tener un enriquecimiento investigativo. </t>
  </si>
  <si>
    <t>Por razones presupuestales la visita de expertos a nivel nacional e internacional.</t>
  </si>
  <si>
    <t xml:space="preserve">El PLEX no ha tenido un apoyo fuerte en cuanto a aspecto económico para la visita de expertos visitantes a nivel nacional e internacional. </t>
  </si>
  <si>
    <t>Programa de Lenguas Extranjeras</t>
  </si>
  <si>
    <t xml:space="preserve">Realización de cursos y  pasantías por parte de estudiantes nacionales e internacionales. </t>
  </si>
  <si>
    <t>2020-2</t>
  </si>
  <si>
    <t xml:space="preserve">1,Suscribir convenios específicos de intercambios estudiantiles para la realización de cursos y  pasantías. 
2,Elaborar una guía del estudiante visitante  procedente de instituciones nacionales del PLEX.
3, Elaborar una guía del estudiante visitante  procedente de instituciones internacionales del PLEX. </t>
  </si>
  <si>
    <t xml:space="preserve">Insertar el PLEX en el programa de movilidad estudiantil de la institución   y de la Facultad de Educación. </t>
  </si>
  <si>
    <t>El reducido número de estudiantes extranjeros (venezolanos) se explica por razones de tipo económico y por la inestabilidad socio-política de la frontera</t>
  </si>
  <si>
    <t xml:space="preserve">El PLEX cuenta con un número bajo de estudiantes extranjeros. </t>
  </si>
  <si>
    <t xml:space="preserve">CARACTERÍSTICA 28 </t>
  </si>
  <si>
    <t xml:space="preserve">Redacción de la propuesta de doble titulación. </t>
  </si>
  <si>
    <t>A partir del estudio de comparabilidad elaborar  una propuesta de doble titulación con los programas  similares</t>
  </si>
  <si>
    <t>Falta de oportunidad de encuentro entre los rectores a nivel internacional.</t>
  </si>
  <si>
    <t>Inexistencia de iniciativas de doble titulación</t>
  </si>
  <si>
    <t xml:space="preserve">Oficina de Interacción. Rectoría. Programa de Lenguas Extranjeras. </t>
  </si>
  <si>
    <t>$ 80.000.000</t>
  </si>
  <si>
    <t xml:space="preserve">Apoyo económico institucional. </t>
  </si>
  <si>
    <t xml:space="preserve">Enviar solicitud a la Rectoría y a la  Oficina de Interacción Social para la presencia de asistentes de lengua en el programa. </t>
  </si>
  <si>
    <t>Recibir apoyo económico institucional para la presencia de asistentes de lengua.</t>
  </si>
  <si>
    <t>La universidad no dio apoyo económico para la presencia de un asistente de Inglés y de Francés.</t>
  </si>
  <si>
    <t xml:space="preserve">Necesidad de incremento en la inversión para la internacionalización del programa. </t>
  </si>
  <si>
    <t xml:space="preserve">Vicerrectoría de Investigación. Oficina de Interacción Social. Programa de Lenguas Extranjeras. </t>
  </si>
  <si>
    <t xml:space="preserve">Participación activa de docentes en actividades desarrolladas por las redes académicas. </t>
  </si>
  <si>
    <t xml:space="preserve">Presentación de ponencias en congresos. Socialización en el programa de las participaciones realizadas en dichos congresos. </t>
  </si>
  <si>
    <t xml:space="preserve">Participar activamente en congresos, simposios, capacitaciones, las cuales son dirigidas por redes académicas. </t>
  </si>
  <si>
    <t xml:space="preserve">La deficiente participación a las redes académicas es debida a los pocos incentivos. </t>
  </si>
  <si>
    <t xml:space="preserve">Docentes del programa están inscritos en redes académicas con reconocimiento nacional e internacional. Sin embargo, es necesario que se tenga una participación más activa en la misma. </t>
  </si>
  <si>
    <t xml:space="preserve">Vicerrectoría de Investigación. Programa de Lenguas Extranjeras. </t>
  </si>
  <si>
    <t xml:space="preserve">$ 2.000.000 </t>
  </si>
  <si>
    <t xml:space="preserve">Inscripción de docentes a redes académicas. </t>
  </si>
  <si>
    <t>2019-1</t>
  </si>
  <si>
    <t>Realizar los trámites ante las oficinas pertinentes.</t>
  </si>
  <si>
    <t xml:space="preserve">Inscribir 24 docentes del programa a redes académicas reconocidas nacional e internacionalmente. </t>
  </si>
  <si>
    <t>Ciertos docentes desconocen las redes académicas.</t>
  </si>
  <si>
    <t xml:space="preserve">Algunos docentes del programa no están inscritos en redes académicas reconocidas. </t>
  </si>
  <si>
    <t xml:space="preserve">Oficina de Interacción Social. Vicerrectoría de Investigación. Programa de Lenguas Extranejras. Grupos y Semilleros de Investigación. </t>
  </si>
  <si>
    <t xml:space="preserve">Formular un proyecto en cooperación por parte de estudiantes y otro por parte de los docentes del programa. </t>
  </si>
  <si>
    <t xml:space="preserve">2018-2 </t>
  </si>
  <si>
    <t xml:space="preserve">Reunión del programa para definir las líneas de investigicación las cuales se van trabajar con otras instituciones de educación superior.                     Visitar la Oficina de Interacción Social. Visitar la Vicerrectoría de Investigación. </t>
  </si>
  <si>
    <t>Definir las lineas de investigación que serían supuestamente reforzado por un trabajo de  cooperación por parte de estudiantes y docentes con IES a nivel nacional e internacional.</t>
  </si>
  <si>
    <t xml:space="preserve">El programa no ha definido su política de cooperación tanto en investigación como en actividades académicas. </t>
  </si>
  <si>
    <t xml:space="preserve">El programa tiene poco número de realización de proyectos en cooperación con otras IES a nivel nacional e internacional. </t>
  </si>
  <si>
    <t xml:space="preserve">Oficina de Interacción Social. Oficina Jurídica. Programa de Lenguas Extranjeras. Grupos de Investigación del Programa. </t>
  </si>
  <si>
    <t xml:space="preserve">Creación de los convenios específicos nacionales mencionados </t>
  </si>
  <si>
    <t>2020-1</t>
  </si>
  <si>
    <r>
      <t xml:space="preserve"> </t>
    </r>
    <r>
      <rPr>
        <sz val="10"/>
        <color theme="1"/>
        <rFont val="Arial"/>
        <family val="2"/>
      </rPr>
      <t>Planear con la Oficina de Interacción Social de la Universidad la elaboración del convenio.</t>
    </r>
  </si>
  <si>
    <t xml:space="preserve">Realización de un convenio específico con IES nacionales. </t>
  </si>
  <si>
    <r>
      <t>Elaboración de</t>
    </r>
    <r>
      <rPr>
        <sz val="10"/>
        <color rgb="FFFF0000"/>
        <rFont val="Arial"/>
        <family val="2"/>
      </rPr>
      <t xml:space="preserve"> </t>
    </r>
    <r>
      <rPr>
        <sz val="10"/>
        <color theme="1"/>
        <rFont val="Arial"/>
        <family val="2"/>
      </rPr>
      <t xml:space="preserve">convenios específicos mencionados, que permitan consolidar y formalizar actividades que se han realizado y que pueden desarrollarse a futuro con dichas instituciones.  </t>
    </r>
  </si>
  <si>
    <t xml:space="preserve">El programa no cuenta con convenios específicos con Universidades Nacionales. </t>
  </si>
  <si>
    <t xml:space="preserve">Creación de los convenios específicos internacionales mencionados. </t>
  </si>
  <si>
    <t>Solicitar a la Oficina de Interacción Social de la Universidad la lista de convenios actualizados con IES, para poder realizar los convenios específicos. Redactar borrador de los convenios específicos mencionados. Elaborar borrador de una propuesta de carta de entendimiento con IES.</t>
  </si>
  <si>
    <t>Establecer contactos para la realización de convenios específicos con Universidades Internacionales</t>
  </si>
  <si>
    <t xml:space="preserve">Elección de convenios marco ya establecidos con Universidades Internacionales, para poder establecer contactos que lleven a la realización del borrador de convenios específicos, que describan las actividades que pueden desarrollarse fruto de dicha interacción. </t>
  </si>
  <si>
    <t>El programa no tiene actividades específicas con Universidades Internacionales</t>
  </si>
  <si>
    <t>Oficina de Interacción Social. Oficina Jurídica. Programa de Lenguas Extranjeras</t>
  </si>
  <si>
    <t xml:space="preserve">Creación de los convenios nacionales mencionados. </t>
  </si>
  <si>
    <t xml:space="preserve">Planear con la Oficina de Interacción Social de la Universidad.  Redactar cartas de entendimiento para las IES. </t>
  </si>
  <si>
    <t xml:space="preserve">Se hace necesario realizar un acercamiento y cartas de intención a instituciones tales como: Universidad El Bosque y Universidad de Los Andes. Así mismo, con la Alianza Francesa de Bucaramanga. </t>
  </si>
  <si>
    <t>Poca existencia de convenios con instituciones de educación superior de alta calidad</t>
  </si>
  <si>
    <t>Diligenciamiento de convenio con el Colegio Técnico La Presentación de Pamplona</t>
  </si>
  <si>
    <t xml:space="preserve">Definir el plan de acción con la Oficina de Interacción Social de la Universidad y las instituciones educativas. </t>
  </si>
  <si>
    <t xml:space="preserve">Diligenciar convenio marco con la institución educativa mencionada.  </t>
  </si>
  <si>
    <t xml:space="preserve">No hubo oportunidad de un encuentro con los directivos de estas insitituciones educativas. Es necesario el diligenciamiento del convenio con dicha institución. </t>
  </si>
  <si>
    <t xml:space="preserve">Por otra parte, no existe convenio con el Colegio Técnico La Presentación. Sin embargo, se han tenido acercamientos para la realización de práctica docente. </t>
  </si>
  <si>
    <t xml:space="preserve">Renovación de convenio con el Colegio Agueda Gallardo de Villamizar y Colegio San Francisco de Asís </t>
  </si>
  <si>
    <t>Gestionar el procedimiento que se debe llevar a cabo para la reactivación de los convenios vencidos en la ciudad.</t>
  </si>
  <si>
    <t>Se acabó el plazo de los dos convenios, por lo que es necesario reactivar estos convenios con instituciones educativas de Pamplona.</t>
  </si>
  <si>
    <t xml:space="preserve">A nivel local la pl¡oblación pamlonesa beneficia por medio de proyectos, producto de la interacción de los estudiantes con las escuelas de básica primaria y con instituciones de básica secudaria y media. Hay dos instituciones educativas de la ciudad de Pamplona; Colegio Agüeda Gallado y Colegio San Francisco de Asís, con las cuales no se han renovado los convenios para las prácticas de los estudiantes, por lo tanto se encuentran vencidos. </t>
  </si>
  <si>
    <t>C27</t>
  </si>
  <si>
    <t>FACTOR 5: VISIBILIDAD NACIONAL E INTERNACIONAL</t>
  </si>
  <si>
    <t>El programa está presente en escenarios académicos a nivel regional, nacional e internacional. Se aplican estrategias y políticas en materia de referentes académicos externos y se trabaja siguiendo los lineamientos por el marco común europeo. Se analizalizaron las tendencias y se realizaron estudios comparativos con otros programas académicos de la misma naturaleza. La universidad posee convenios que benefician al programa. Sin embargo, es necesario seguir con ese proceso de enriquecimiento académico, gracias a la interacción interinstitucional y la internacionalización.</t>
  </si>
  <si>
    <t>Hacer remision y seguimiento a estudiantes en nivel critico</t>
  </si>
  <si>
    <t>Talleres de técnicas de estudio y manejo del tiempo libre para estudiantes en condición de bajo rendimiento académico.</t>
  </si>
  <si>
    <t>Realizar talleres de orientacion vocacional  en cada semestre</t>
  </si>
  <si>
    <t>Talleres de orientación vocacional para estudiantes de 10 semestre</t>
  </si>
  <si>
    <t>Sensiblizar a los estudiantes en a induccion sobre los porgramas de BU</t>
  </si>
  <si>
    <t>Talleres de inducción a nuevos estudiantes</t>
  </si>
  <si>
    <t>El colectivo académico presentó todas instancias de la Universidad y los diversos reglamentos y compromisos con el objetivo de facilitar su adaptación para lograr un mejor rendimiento académico.</t>
  </si>
  <si>
    <t>A pesar de la información ofrecida acerca del Bienestar los nuevos estudiantes tienen dificultades para iniciar su año académico. Por otra parte, ciertos estudiantes no ven la necesidad de utilizar este recurso.</t>
  </si>
  <si>
    <t>Número de participantes a la reunión. Sesión en la biblioteca con un docente del programa.</t>
  </si>
  <si>
    <t>Mayor difusion de los servicios de BU en los canales institucionales y de los programas.</t>
  </si>
  <si>
    <t>Continuar realizando reuniones para difundir la importancia del uso de los servicios de BU.  Se necesita sensibilizar más a la comunidad académica</t>
  </si>
  <si>
    <t>La población estudiantil prefiere el uso de herramientas disponibles en internet.</t>
  </si>
  <si>
    <t>Se aplicó las políticas de difusión de servicios de BU, pero su uso es insuficiente.</t>
  </si>
  <si>
    <t>VicerrectorÍa Académica Bienestar Universitario Programa Lenguas</t>
  </si>
  <si>
    <t>Número de estudiantes beneficiados sobre número total de estudiantes de primer semestre</t>
  </si>
  <si>
    <t>Participación constante de los estudiantes en proyectos de Bienestar Universitario</t>
  </si>
  <si>
    <t>Seguir con las estrategias del BU.</t>
  </si>
  <si>
    <t>Continuar las tutorias dadas por los docentes y el seguimiento hecho por los especialistas del bienestar. De igual manera revisar los procesos curriculares con el propósito de mejorar mejores condiciones para que los estudiantes puedan graduarse en el tiempo previsto (10 semestres).</t>
  </si>
  <si>
    <t>Se disminuyó la diserción gracias a las tutorías de los docentes y al seguimiento especialista del bienestar.</t>
  </si>
  <si>
    <t>Se disminuyó la diserción estudiantil.</t>
  </si>
  <si>
    <t xml:space="preserve">
C32. Permanencia y retención estudiantil</t>
  </si>
  <si>
    <t>Docentes y estudiantesdel programa</t>
  </si>
  <si>
    <t>Número de estudiantes beneficiados</t>
  </si>
  <si>
    <t>Participación constante de los estudiantes en proyectos de Bienestar Universitario.</t>
  </si>
  <si>
    <r>
      <t xml:space="preserve">        </t>
    </r>
    <r>
      <rPr>
        <sz val="11"/>
        <color theme="1"/>
        <rFont val="Arial"/>
        <family val="2"/>
      </rPr>
      <t>Presentación del portafolio de servicios del bienestar por los docentes del programa. Inducción por los directivos. Solicitud de dos tutores; uno para Inglés y otro para Francés.</t>
    </r>
  </si>
  <si>
    <t>Difusión de la información de los servicios del bienestar de parte del mismo y de los profesores.                                              Fortalecimiento de asesorías  de los docentes del programa a estudiantes en situaciónacadémica crítica</t>
  </si>
  <si>
    <t>Una parte de la población estudiantil desconoce los servicios del bienestar.</t>
  </si>
  <si>
    <t>En la AE 2017, el 100% de los administrativos, 50% de los directivos, 57.14% de los docentes y 51.28% de los estudiantes; estiman que los programas, servicios y actividades ofertados por el bienestar contribuyen en mediano grado, en su desarrollo personal y académico. Estos resultados, evidencian la necesidad de conocer, difundir e incentivar la participación de todos los actores de la Licenciatura de Lenguas Extranjeras, en el proyecto y programas que ofrece la dependencia de bienestar universitario.</t>
  </si>
  <si>
    <t xml:space="preserve">C31. Politicas, programas y servicios  de bienestar universitario </t>
  </si>
  <si>
    <t>FACTOR 7: Bienestar Institucional</t>
  </si>
  <si>
    <t xml:space="preserve">Total </t>
  </si>
  <si>
    <t>Programa de Lenguas Extranjeras Interacción Social Oficina de Apoyo al Egresado</t>
  </si>
  <si>
    <t xml:space="preserve">Na </t>
  </si>
  <si>
    <t xml:space="preserve">Documento actualizado </t>
  </si>
  <si>
    <t>realizar documento con la realcion de los premios a nivel nacional. Acompañar a los egresados en la formulacion de proyectos para participar en la obtención de estos reconocimientos.</t>
  </si>
  <si>
    <t>Incremento de los reconocimientos de los egresados como producto del mejoramiento de la calidad del programa.</t>
  </si>
  <si>
    <t xml:space="preserve">El seguimiento a los egresados ha permitido establecer la necesidad de hacer un acompañamiento a los egresados con el fin de ayudarles a obtener disticiones o reconociientos por el desempeño de su labor. </t>
  </si>
  <si>
    <t xml:space="preserve">Bajo numero de egresados del programa que han recibido distinciones, reconocimientos y premios por su desempeño en la disciplina, profesion, ocupación y oficio correspondiente. </t>
  </si>
  <si>
    <t xml:space="preserve">encuentro de egresados </t>
  </si>
  <si>
    <t>Realización de un encuentro de egresados semestral para promover la participación en las diferentes comunidades académicas y cientificas</t>
  </si>
  <si>
    <t xml:space="preserve">Incentivar la participacion de los egresados en comunidades academicas reconocidas de asociaciones cientificas, profesionales, tecnológicas, tecnicas o artisticas y del sector productivo y financiero en el ambito nacional o internacional. </t>
  </si>
  <si>
    <t xml:space="preserve">Los diferentes encuentros de egresados han evidenciado la baja participación de los mismos en comunidades y redes académicas </t>
  </si>
  <si>
    <t>Se evidencia una baja participación de egresados en  comunidades académicas y asociaciones a nivel nacional e internacional.  Se hace necesario crear un mecanismo para incentivar la participación.</t>
  </si>
  <si>
    <t>C37.  Impacto de los egresados en el medio social y academico.</t>
  </si>
  <si>
    <t xml:space="preserve">En el encuentro de egresados la realización de taller pedagógico y oferta de la maestria.  </t>
  </si>
  <si>
    <t>Oferta de la maestria del programa  o formaciones de enseñanza en lenguas extranjeras a los egresados del programa</t>
  </si>
  <si>
    <t>Es necesario continuar con la formación de los egresados  a través de formaciones o diplomados</t>
  </si>
  <si>
    <t>Se observa la necesidad de continuar ayudando en la formación de los egresados teniendo en cuenta las nuevas tendecias en la enseñanza en lenguas extranjeras</t>
  </si>
  <si>
    <t xml:space="preserve">plan de estudio actualizado </t>
  </si>
  <si>
    <t>Plan de Estudios Actualizado</t>
  </si>
  <si>
    <t xml:space="preserve">Actualización del Plan de Estudios, con la retroalimentacion realizada a los egresados del programa. 
</t>
  </si>
  <si>
    <t xml:space="preserve">Aunque se han hecho constantemente encuentro con egresados con el fin de hacer su seguimiento y tener en cuenta sus necesidades y las necesidades del entorno, no se ha hecho aún el análisis de estas y su inclusión en la actualización del Plan de Estudios. </t>
  </si>
  <si>
    <t xml:space="preserve">
se requiere documentar los cambios realizados a(políticas, estrategias, procedimientos) en el programa como resultado del seguimiento realizado a los egresados.</t>
  </si>
  <si>
    <t>C36.  Seguimiento de los egresados</t>
  </si>
  <si>
    <t>FACTOR 9: Impacto de los egresados en el medio</t>
  </si>
  <si>
    <t>Director de Programa, Oficina de Planeacion ,  Vicerectoría Administrativa y Facultad de Educación</t>
  </si>
  <si>
    <t>Presupuesto Aprobado</t>
  </si>
  <si>
    <t>Solicitud a la oficina de planeacoón Documento donde refleje la equidad en la asignación de recursos físicos y financieros para el programa.</t>
  </si>
  <si>
    <t>Documento en el cual se describa y se evidencie los controles legales y administrativos para asegurar el manejo transparente de los recursos.</t>
  </si>
  <si>
    <t>Documento en el cual se refleje y se describa los criterios y mecanismos para la elaboración, ejecución y seguimiento del presupuesto y para la asignación de recursos físicos y financieros para el programa.</t>
  </si>
  <si>
    <t>En los resultados se observa que directivos y docentes consideran que no existe una percepción positiva. El resultado en promedio para este indicador es de 62.5  % que corresponde a una calificación de Insatisfactoria.</t>
  </si>
  <si>
    <t>C.40. ADMINISTRACIÓN DE RECURSOS.</t>
  </si>
  <si>
    <t>Director de Programa, Oficina de Planeacion y Recursos Físicos y Financieros. Vicerectoría Administrativa, Facultad de Educación y Departamento de Lenguas.</t>
  </si>
  <si>
    <t>Plan de inversión aprobado</t>
  </si>
  <si>
    <t xml:space="preserve">Solicitar a la oficna de planeación Documento del Plan de Desarrollo y del Plan de Acción, plan de inversión. </t>
  </si>
  <si>
    <t>Documento que refleje  estudio de viabilidad financiera del programa, que incluya un plan básico de inversión orientado a la consolidación del Proyecto Educativo.</t>
  </si>
  <si>
    <t>Plan de Mejoramiento presupuestado y aprobado por las directivas institucionales.</t>
  </si>
  <si>
    <t>Los resultados mostraron que los administrativos, directivos, docentes manifiestan una percepción negativa. El resultado en promedio para esta característica es de 62.05% que corresponde a una calificación que se cumple Insatisfactoriamente.</t>
  </si>
  <si>
    <t>C.39 PRESUPUESTO DEL PROGRAMA.</t>
  </si>
  <si>
    <t>Director de Programa, Oficina de Planeacion y Recursos Físicos y Financieros, Oficina de Registro y Control Académico. Vicerectoría Académica</t>
  </si>
  <si>
    <t xml:space="preserve">Adecuación de aulas en la sede Nuestra Señora del Rosario para impartir clases del Programa de Lenguas Extranjeras </t>
  </si>
  <si>
    <t xml:space="preserve">solicitud Adecuación de aulas en la sede Nuestra Señora del Rosario, como dispositivos de audio y video.  </t>
  </si>
  <si>
    <t xml:space="preserve">Adecuación de aulas en la sede Nuestra Señora del Rosario, como dispositivos de audio y video.  </t>
  </si>
  <si>
    <t>La falta  de aulas con los medios ideales para el desarrollo óptimo de las clases.</t>
  </si>
  <si>
    <t xml:space="preserve">Solicitar consecusión de las aulas  adecuadas y suficientes para labor misional y de proyección en la sede Nuestra Señora del Rosario </t>
  </si>
  <si>
    <t>Diseño y estructuración de vías de acceso para personas con capacidad reducida</t>
  </si>
  <si>
    <t xml:space="preserve">solcitud a la oficina de planeación la construcción  de vías de acceso para personas con capacidad reducida en la sede nuestra señora del rosario. </t>
  </si>
  <si>
    <t>Diseño y estructuración de vías de acceso para personas con capacidad reducida en la sede de Nuestra Señora de Rosario.</t>
  </si>
  <si>
    <t>Adecuación en los accesos a las sedes donde se llevan acabo las clases del programa.</t>
  </si>
  <si>
    <t xml:space="preserve">Vías de acceso para personas con capacidad reducida en la sede de Nuestra Señora de Rosario.
</t>
  </si>
  <si>
    <t>Oficina de Planeacion y Recursos Físicos y Financieros, Oficina de Registro y Control Académico. Vicerectoría Académica</t>
  </si>
  <si>
    <t xml:space="preserve">Diseño y estructuración de aula de asesoría educativa  </t>
  </si>
  <si>
    <t>20/082020</t>
  </si>
  <si>
    <t xml:space="preserve">solicitu para la asiganación de un espacio físico o aula de asesoría educativa para refuerzo de los idiomas Inglés y Francés </t>
  </si>
  <si>
    <t>Falta de un sitio especifico para la realización de tutorias personales.</t>
  </si>
  <si>
    <t xml:space="preserve">Creación de aula para asesorías del programa. </t>
  </si>
  <si>
    <t xml:space="preserve">Adecuación luminaria (tipo LED) espacios del programa </t>
  </si>
  <si>
    <t xml:space="preserve">Solicitud Adecuación luminaria espacios del programa </t>
  </si>
  <si>
    <t>Adecuación luminaria espacios del programa laboratorios y sala de investigación LILEX</t>
  </si>
  <si>
    <t xml:space="preserve">La falta de una buena iluminación con sistemas modernos y actuliazdos. </t>
  </si>
  <si>
    <t xml:space="preserve">Adecuación de luminaria (luces tipo LED) laboratorios RG 203, 204, 206 y espacios del programa   
</t>
  </si>
  <si>
    <t>Estructuración sistema de sonomortiguación para los laboratorios de idiomas</t>
  </si>
  <si>
    <t xml:space="preserve">Solicitud a recursos físicos de Estructuración sistema de sonomortiguación para los laboratorios de idiomas </t>
  </si>
  <si>
    <t xml:space="preserve">Diseño y estructuración de sistema de sonomortiguación para los laboratorios de idiomas </t>
  </si>
  <si>
    <t>La continua interrupción al usar los equipos de sonido abierto en las clases.</t>
  </si>
  <si>
    <t>Sonamortiguación del sonido entre laboratorios con el fin de evitar interrupciones entre los mismos.</t>
  </si>
  <si>
    <t xml:space="preserve">Creación de un nuevo laboratorio de idiomas </t>
  </si>
  <si>
    <t xml:space="preserve">Solicitud para la Creación de un nuevo laboratorio para el programa </t>
  </si>
  <si>
    <t>Diseño y estructuración de un nuevo laboratorio de idiomas</t>
  </si>
  <si>
    <t>Adecuación de un nuevo laboratorio de idiomas de modo que se mejore la relación entre espacio físico y número de estudiantes.</t>
  </si>
  <si>
    <t>Adquisición de mobiliario para los laboratorios</t>
  </si>
  <si>
    <t xml:space="preserve">Adquirir nuevo mobiliario para los laboratorios RG203 - RG204. </t>
  </si>
  <si>
    <t>Cambio de mobiliario de los laboratorios RG203 y RG204</t>
  </si>
  <si>
    <t>Es necesario solicitar la adquisición de los programas  y equipos para optimizar y potenciar el uso de los laboratorios.</t>
  </si>
  <si>
    <t>Dirección de programa, Oficina de Planeacion y Recursos Físicos y Financieros,  Vicerectoría Académica</t>
  </si>
  <si>
    <t>Actualización de los laboratorios RG 203, 204 y 206</t>
  </si>
  <si>
    <t>Actualización de laboratorios de idiomas.</t>
  </si>
  <si>
    <t xml:space="preserve">Constante actualización de hardware (licencias) y software de los laboratorios RG 203, 204 y 206. Disponibilidad de laboratorios para el trabajo autónomo de los estudiantes, y mejora en la conectividad a internet. </t>
  </si>
  <si>
    <t xml:space="preserve">Los resultados mostraron que los administrativos, directivos, docentes manifiestan una percepción negativa. El resultado en promedio para esta característica es de 64.18% que corresponde a una calificación que se cumple Insatisfactoriamente. Actualización de laboratorios de idiomas. </t>
  </si>
  <si>
    <t>C38. RECURSOS FISICOS</t>
  </si>
  <si>
    <t>FACTOR 10: RECURSOS FISICOS Y FINANCIEROS</t>
  </si>
  <si>
    <t>Nombre del Programa: Licenciatura en Lenguas Extranjeras Inglés - Francés</t>
  </si>
  <si>
    <t>ACTIVIDAD NO EJECUTADA</t>
  </si>
  <si>
    <t>ACTIVIDAD  NO EJECUTADA</t>
  </si>
  <si>
    <t xml:space="preserve">Presentación de Pruebas de suficiencia en lengua en inglés  C1. </t>
  </si>
  <si>
    <t>CALIFICACION</t>
  </si>
  <si>
    <t>ACTIVIDADA NO EJECUTADA</t>
  </si>
  <si>
    <t xml:space="preserve">ACTIVIDAD NO EJECUTADA </t>
  </si>
  <si>
    <r>
      <rPr>
        <b/>
        <sz val="10"/>
        <color theme="1"/>
        <rFont val="Arial"/>
        <family val="2"/>
      </rPr>
      <t>ACTIVIDAD EJECUTADA                          -</t>
    </r>
    <r>
      <rPr>
        <sz val="10"/>
        <color theme="1"/>
        <rFont val="Arial"/>
        <family val="2"/>
      </rPr>
      <t xml:space="preserve">Se elaboró una cartilla para la inducción de los estudiantes nuevos con información del programa, incluyendo la misión, visión y perfil ocupacional . Asi mismo, en los examenes para estudiantes se socializa la misión, visión y perfil ocupacional del programa.                                                                                                               - En el subportal del programa se encuentra la información generalidades del programa. </t>
    </r>
  </si>
  <si>
    <r>
      <rPr>
        <b/>
        <sz val="10"/>
        <color theme="1"/>
        <rFont val="Arial"/>
        <family val="2"/>
      </rPr>
      <t xml:space="preserve">ACTIVIDAD EJECUTADA </t>
    </r>
    <r>
      <rPr>
        <sz val="10"/>
        <color theme="1"/>
        <rFont val="Arial"/>
        <family val="2"/>
      </rPr>
      <t xml:space="preserve">                           -Mediante el Acta de reunión N°005 del 9 septiembre de 2019, se evidencia la reunión de inducción estudiantes nuevos.                                                                     -Se elaboró una cartilla para la inducción de los estudiantes nuevos con información del programa, incluyendo la misión, visión y perfil ocupacional . Asi mismo, en los examenes para estudiantes se socializa la misión, visión y perfil  ocupacional del programa.</t>
    </r>
  </si>
  <si>
    <r>
      <rPr>
        <b/>
        <sz val="10"/>
        <color theme="1"/>
        <rFont val="Arial"/>
        <family val="2"/>
      </rPr>
      <t xml:space="preserve">ACTIVIDAD EJECUTADA   </t>
    </r>
    <r>
      <rPr>
        <sz val="10"/>
        <color theme="1"/>
        <rFont val="Arial"/>
        <family val="2"/>
      </rPr>
      <t xml:space="preserve">             Mediante el Acta N°005 del 9 de septiembre de 2019 se evidencia la 
reunión de inducción  a estudiantes nuevos. La dirección de programa describe la malla curricular de la licenciatura, la misión, visión y el perfil ocupacional del programa. 
Asi mismo,  presenta a todo el cuerpo docente, el material de estudio, las aulas al servicio de los estudiantes, así como los laboratorios de idiomas. </t>
    </r>
  </si>
  <si>
    <r>
      <rPr>
        <b/>
        <sz val="10"/>
        <color theme="1"/>
        <rFont val="Arial"/>
        <family val="2"/>
      </rPr>
      <t>ACTIVIDAD EJECUTADA</t>
    </r>
    <r>
      <rPr>
        <sz val="10"/>
        <color theme="1"/>
        <rFont val="Arial"/>
        <family val="2"/>
      </rPr>
      <t xml:space="preserve">                   Se evidencia Acta de reunión N° 019 del 4 de septiembre de 2019, discusión y toma de decisiones acerca de las líneas o principios para la elaboración de los contenidos programáticos del nuevo plan de estudios (Plan 2018).</t>
    </r>
  </si>
  <si>
    <r>
      <rPr>
        <b/>
        <sz val="10"/>
        <color theme="1"/>
        <rFont val="Arial"/>
        <family val="2"/>
      </rPr>
      <t>ACTIVIDAD NO EJECUTADA</t>
    </r>
    <r>
      <rPr>
        <sz val="10"/>
        <color theme="1"/>
        <rFont val="Arial"/>
        <family val="2"/>
      </rPr>
      <t xml:space="preserve">                             </t>
    </r>
  </si>
  <si>
    <r>
      <rPr>
        <b/>
        <sz val="10"/>
        <color theme="1"/>
        <rFont val="Arial"/>
        <family val="2"/>
      </rPr>
      <t xml:space="preserve">ACTIVIDAD EJECUTADA                         </t>
    </r>
    <r>
      <rPr>
        <sz val="10"/>
        <color theme="1"/>
        <rFont val="Arial"/>
        <family val="2"/>
      </rPr>
      <t xml:space="preserve"> -Documento Lineamientos para desempeño de los docentes de Lenguas Extranjeras, febrero de 2014.              </t>
    </r>
  </si>
  <si>
    <r>
      <rPr>
        <b/>
        <sz val="10"/>
        <color theme="1"/>
        <rFont val="Arial"/>
        <family val="2"/>
      </rPr>
      <t>ACTIVIDAD EJECUTADA                                -</t>
    </r>
    <r>
      <rPr>
        <sz val="10"/>
        <color theme="1"/>
        <rFont val="Arial"/>
        <family val="2"/>
      </rPr>
      <t xml:space="preserve">Documento Lineamientos para desempeño de los docentes de Lenguas Extranjeras, febrero de 2014. Informe de autoevaluación.                                                      -Informe de autoevaluación con fines de acreditación de alta calidad programa licenciatura en lenguas extranjeras inglés-francés 2018.                                                           </t>
    </r>
  </si>
  <si>
    <r>
      <rPr>
        <b/>
        <sz val="10"/>
        <color theme="1"/>
        <rFont val="Arial"/>
        <family val="2"/>
      </rPr>
      <t xml:space="preserve"> ACTIVIDAD EJECUTADA</t>
    </r>
    <r>
      <rPr>
        <sz val="10"/>
        <color theme="1"/>
        <rFont val="Arial"/>
        <family val="2"/>
      </rPr>
      <t xml:space="preserve">                        -Se hace entrega a los docentes nuevos el documento de los lineamientos de Modelo Pedagogico. Se evidencia por medio de correo electronico la difusión a los docentes: Cindy castellanos,Jhon Pabón,Oscar Acevedo,Tatiana Maldonado García, Antonio Recuero Maryan Díaz,Luis Miguel González,Angie Pinto.                                                        -  Acta de reunión N° 030 del 23 de octubre de 2019 Acompañamiento Nuevos docentes del programa, presentación de directrices del trabajo en el programa, de la evaluación académica y del proceso de autoevaluación .</t>
    </r>
  </si>
  <si>
    <r>
      <rPr>
        <b/>
        <sz val="10"/>
        <color theme="1"/>
        <rFont val="Arial"/>
        <family val="2"/>
      </rPr>
      <t xml:space="preserve">ACTIVIDAD EJECUTADA   </t>
    </r>
    <r>
      <rPr>
        <sz val="10"/>
        <color theme="1"/>
        <rFont val="Arial"/>
        <family val="2"/>
      </rPr>
      <t xml:space="preserve">            Informe de autoevaluación con fines de acreditación de alta calidad programa licenciatura en lenguas extranjeras inglés-francés 2018.     </t>
    </r>
  </si>
  <si>
    <r>
      <rPr>
        <b/>
        <sz val="10"/>
        <color theme="1"/>
        <rFont val="Arial"/>
        <family val="2"/>
      </rPr>
      <t>ACTIVIDAD EJECUTADA</t>
    </r>
    <r>
      <rPr>
        <sz val="10"/>
        <color theme="1"/>
        <rFont val="Arial"/>
        <family val="2"/>
      </rPr>
      <t xml:space="preserve">                             -Documento: Análisis propuesta plan de estudios Plex, elaborado por la docente Diana Carolina Barón Gutiérrez.                 -Se evidencia el documento Consideraciones manifestadas en el Comité de Programa frente a  las propuestas de modificación al Plan de estudios del PLEX, año 2017.                  -Cuadro comparativo de los planes de estudio de la Licenciatura de Lenguas Extranjeras 2000-2011.</t>
    </r>
  </si>
  <si>
    <r>
      <rPr>
        <b/>
        <sz val="10"/>
        <color theme="1"/>
        <rFont val="Arial"/>
        <family val="2"/>
      </rPr>
      <t>ACTIVIDAD EJECUTADA</t>
    </r>
    <r>
      <rPr>
        <sz val="10"/>
        <color theme="1"/>
        <rFont val="Arial"/>
        <family val="2"/>
      </rPr>
      <t xml:space="preserve">                       -Acuerdo N°087 del 3 de octubre 2018 Por el cual se aprueba la actualización del plan de estudios del programa Licenciatura en Lenguas Extranjeras Ingles-Frances.                                               -Documento: Análisis propuesta plan de estudios Plex, elaborado por la docente Diana Carolina Barón Gutiérrez.                 -Se evidencia el documento Consideraciones manifestadas en el Comité de Programa frente a  las propuestas de modificación al Plan de estudios del PLEX, año 2017.                  -Cuadro comparativo de los planes de estudio de la Licenciatura de Lenguas Extranjeras 2000-2011.</t>
    </r>
  </si>
  <si>
    <r>
      <t>ACTIVIDAD NO EJECUTADA</t>
    </r>
    <r>
      <rPr>
        <sz val="10"/>
        <color theme="1"/>
        <rFont val="Arial"/>
        <family val="2"/>
      </rPr>
      <t xml:space="preserve"> </t>
    </r>
  </si>
  <si>
    <r>
      <rPr>
        <b/>
        <sz val="10"/>
        <color theme="1"/>
        <rFont val="Arial"/>
        <family val="2"/>
      </rPr>
      <t>ACTIVIDAD EJECUTADA</t>
    </r>
    <r>
      <rPr>
        <sz val="10"/>
        <color theme="1"/>
        <rFont val="Arial"/>
        <family val="2"/>
      </rPr>
      <t xml:space="preserve">                       Acuerdo N°087 del 3 de octubre 2018 Por el cual se aprueba la actualización del plan de estudios del programa Licenciatura en Lenguas Extranjeras Ingles-Frances.  </t>
    </r>
  </si>
  <si>
    <r>
      <rPr>
        <b/>
        <sz val="10"/>
        <color theme="1"/>
        <rFont val="Arial"/>
        <family val="2"/>
      </rPr>
      <t xml:space="preserve">ACTIVIDAD EN EJECUCION  </t>
    </r>
    <r>
      <rPr>
        <sz val="10"/>
        <color theme="1"/>
        <rFont val="Arial"/>
        <family val="2"/>
      </rPr>
      <t xml:space="preserve">                                                    -Se evidencia Acta de reunión N° 003 del 5 de febrero de 2019., reunión comité del programa Acuerdo de premios y estímulos  PLEX, elección de representantes, otros
 -La dirección de programa informa que ha elaborado una proyección de Acuerdo de Premios y Estímulos del programa para que sea estudiado. Es necesario que se mire el componente jurídico de la institución, aunque el cuerpo normativo del proyecto de premios y estímulos es acorde y contraviene institucionalmente
</t>
    </r>
  </si>
  <si>
    <r>
      <t xml:space="preserve"> ACTIVIDAD EJECUTADA                           </t>
    </r>
    <r>
      <rPr>
        <sz val="10"/>
        <color theme="1"/>
        <rFont val="Arial"/>
        <family val="2"/>
      </rPr>
      <t>-Acta de Reunión N°004 del 7 de marzo de 2019, Comité de autoevaluación y acreditación del programa Posesión estudiantes representantes CAAP y organización del proceso de sensibilización para la AE.                                 -Acta de escrutinio de la elección de los representantes estudiantiles al comité curricular y al comité de autoevaluación y acreditación de la Licenciatura en Lenguas Extranjeras: Inglés, Francés.</t>
    </r>
  </si>
  <si>
    <r>
      <rPr>
        <b/>
        <sz val="10"/>
        <color theme="1"/>
        <rFont val="Arial"/>
        <family val="2"/>
      </rPr>
      <t xml:space="preserve">ACTIVIDAD EJECUTADA                        </t>
    </r>
    <r>
      <rPr>
        <sz val="10"/>
        <color theme="1"/>
        <rFont val="Arial"/>
        <family val="2"/>
      </rPr>
      <t>Se evidencia la solicitud realizada al proceso de Bienestar Universitario de 3 estudiantes  beca trabajo  para el semestre 2019-2,  departamento de Lenguas y Comunicación.</t>
    </r>
  </si>
  <si>
    <r>
      <t xml:space="preserve">ACTIVIDAD EJECUTADA                            </t>
    </r>
    <r>
      <rPr>
        <sz val="10"/>
        <rFont val="Arial"/>
        <family val="2"/>
      </rPr>
      <t>Acuerdo N°087 del 3 de octubre 2018 Por el cual se aprueba la actualización del plan de estudios del programa Licenciatura en Lenguas Extranjeras Ingles-Francés.</t>
    </r>
  </si>
  <si>
    <r>
      <rPr>
        <b/>
        <sz val="10"/>
        <color theme="1"/>
        <rFont val="Arial"/>
        <family val="2"/>
      </rPr>
      <t xml:space="preserve">ACTIVIDAD EJECUTADA   </t>
    </r>
    <r>
      <rPr>
        <sz val="10"/>
        <color theme="1"/>
        <rFont val="Arial"/>
        <family val="2"/>
      </rPr>
      <t xml:space="preserve">                           -Se evidencia el listado de aspirantes a la prueba Saber Pro 15 de junio de 2019.Asi mismo, el cronograma de actividades preparación pruebas Saber Pro, teniendo en cuenta que para el 2019 la prueba se realizará el 20 de octubre, se presenta el cronograma sobre los dos semestres académicos del 2019.</t>
    </r>
  </si>
  <si>
    <r>
      <rPr>
        <b/>
        <sz val="10"/>
        <color theme="1"/>
        <rFont val="Arial"/>
        <family val="2"/>
      </rPr>
      <t xml:space="preserve">ACTIVIDAD EJECUTADA      </t>
    </r>
    <r>
      <rPr>
        <sz val="10"/>
        <color theme="1"/>
        <rFont val="Arial"/>
        <family val="2"/>
      </rPr>
      <t xml:space="preserve">                        -Se evidencia el listado de aspirantes a la prueba Saber Pro con fecha del 15 de junio de 2019.Asi mismo, el cronograma de actividades preparación pruebas Saber Pro, teniendo en cuenta que para el 2019 la prueba se realizará el 20 de octubre, se presenta el cronograma sobre los dos semestres académicos del 2019.</t>
    </r>
  </si>
  <si>
    <r>
      <rPr>
        <b/>
        <sz val="10"/>
        <color theme="1"/>
        <rFont val="Arial"/>
        <family val="2"/>
      </rPr>
      <t xml:space="preserve">ACTIVIDAD EJECUTADA  </t>
    </r>
    <r>
      <rPr>
        <sz val="10"/>
        <color theme="1"/>
        <rFont val="Arial"/>
        <family val="2"/>
      </rPr>
      <t xml:space="preserve">                              -Acta de Reunión N°007 del 9 de julio de 2019, reunión docentes Informe Saber Pro, se dan a conocer los resultados de la prueba Saber Pro del año 2018. Asimismo, se hace un taller de interpretación de resultados y estrategias de mejoramiento para el programa.</t>
    </r>
  </si>
  <si>
    <r>
      <t xml:space="preserve">Creación de espacios de análisis  de la relación entre los trabajos realizados por los estudiantes y el número de créditos de cada curso, así como el peso y características de las actividades y productos de los estudiantes por cada semestre. </t>
    </r>
    <r>
      <rPr>
        <sz val="10"/>
        <color rgb="FFC00000"/>
        <rFont val="Arial"/>
        <family val="2"/>
      </rPr>
      <t xml:space="preserve"> </t>
    </r>
  </si>
  <si>
    <r>
      <rPr>
        <b/>
        <sz val="10"/>
        <color theme="1"/>
        <rFont val="Arial"/>
        <family val="2"/>
      </rPr>
      <t xml:space="preserve">ACTIVIDAD EN EJECUCION         </t>
    </r>
    <r>
      <rPr>
        <sz val="10"/>
        <color theme="1"/>
        <rFont val="Arial"/>
        <family val="2"/>
      </rPr>
      <t xml:space="preserve">            Se evidencia la solicitud realizada el día 3 de septiembre de 2019 a Thania Acevedo, Secretaria Académica de la Oficina Vicerrectoría Académica, sobre la gestión para realizar un reconocimiento al mejor resultado SABER PRO del programa, con el objeto de incentivar y promover el reconocimiento social y académico de las evaluaciones externas.   </t>
    </r>
  </si>
  <si>
    <r>
      <rPr>
        <b/>
        <sz val="10"/>
        <color theme="1"/>
        <rFont val="Arial"/>
        <family val="2"/>
      </rPr>
      <t xml:space="preserve">ACTIVIDAD EJECUTADA  </t>
    </r>
    <r>
      <rPr>
        <sz val="10"/>
        <color theme="1"/>
        <rFont val="Arial"/>
        <family val="2"/>
      </rPr>
      <t xml:space="preserve">                       La Vicerrectoría de Investigaciones publica los resultados finales de la Convocatoria Interna del Banco de Proyectos 2019. Se relacionan los proyectos aprobados para el programa: Fraseología, la equivalencia de expresiones  hispanoamericanas  en ámbitos de la traducción, La didáctica de la traducción en Hispanoamérica, Prácticas pedagógicas y prácticas evaluativas: una mirada desde el pensamiento pedagógico de la Universidad de Pamplona, Estudio de la práctica pedagógica de docentes del programa de lenguas extranjeras de la universidad de pamplona, La construcción de la identidad profesional docente-investigador en los estudiantes de la licenciatura en lenguas extranjeras de la universidad de pamplona: un estudio narrativo, Una mirada hacia la otredad en clase de francés lengua extranjera.</t>
    </r>
  </si>
  <si>
    <r>
      <rPr>
        <b/>
        <sz val="10"/>
        <color theme="1"/>
        <rFont val="Arial"/>
        <family val="2"/>
      </rPr>
      <t xml:space="preserve">ACTIVIDAD EN EJECUCION          </t>
    </r>
    <r>
      <rPr>
        <sz val="10"/>
        <color theme="1"/>
        <rFont val="Arial"/>
        <family val="2"/>
      </rPr>
      <t xml:space="preserve">               Todos los cursos que ofrece el programa de Licenciatura en Lenguas Extranjeras  para favorecer  los procesos de aprendizaje  y de formación integral a la comunidad universitaria.l</t>
    </r>
  </si>
  <si>
    <r>
      <rPr>
        <b/>
        <sz val="10"/>
        <color theme="1"/>
        <rFont val="Arial"/>
        <family val="2"/>
      </rPr>
      <t xml:space="preserve">ACTIVIDAD EJECUTADA  </t>
    </r>
    <r>
      <rPr>
        <sz val="10"/>
        <color theme="1"/>
        <rFont val="Arial"/>
        <family val="2"/>
      </rPr>
      <t xml:space="preserve">                            Se evidencian las fechas de los exámenes DELF y DALF de la segunda sesión de la AFB. Así mismo, se presenta la relación de estudiantes que presentaron las pruebas DELF (A1, A2, B1 y B2) , DELF C1  en los años 2013-2016. La  formación para las pruebas se hace al interior de las tutorías y las clases.</t>
    </r>
  </si>
  <si>
    <r>
      <rPr>
        <b/>
        <sz val="10"/>
        <color theme="1"/>
        <rFont val="Arial"/>
        <family val="2"/>
      </rPr>
      <t xml:space="preserve">ACTIVIDAD EJECUTADA </t>
    </r>
    <r>
      <rPr>
        <sz val="10"/>
        <color theme="1"/>
        <rFont val="Arial"/>
        <family val="2"/>
      </rPr>
      <t xml:space="preserve">                           Acuerdo N°087 del 3 de octubre 2018 Por el cual se aprueba la actualización del plan de estudios del programa Licenciatura en Lenguas Extranjeras Ingles-Francés.</t>
    </r>
  </si>
  <si>
    <r>
      <rPr>
        <b/>
        <sz val="10"/>
        <color theme="1"/>
        <rFont val="Arial"/>
        <family val="2"/>
      </rPr>
      <t>ACTIVIDAD EN EJECUCION</t>
    </r>
    <r>
      <rPr>
        <sz val="10"/>
        <color theme="1"/>
        <rFont val="Arial"/>
        <family val="2"/>
      </rPr>
      <t xml:space="preserve">                   Mediante el Acta de reunión N° 013 del 22 de octubre de 2019, se evidencia reunión extraordinaria del comité de programa para la solicitud de movilidad internacional. </t>
    </r>
    <r>
      <rPr>
        <b/>
        <sz val="10"/>
        <color theme="1"/>
        <rFont val="Arial"/>
        <family val="2"/>
      </rPr>
      <t xml:space="preserve">NOTA: </t>
    </r>
    <r>
      <rPr>
        <sz val="10"/>
        <color theme="1"/>
        <rFont val="Arial"/>
        <family val="2"/>
      </rPr>
      <t>Falta realizar el estudio de convenios institucionales.</t>
    </r>
  </si>
  <si>
    <r>
      <rPr>
        <b/>
        <sz val="10"/>
        <color theme="1"/>
        <rFont val="Arial"/>
        <family val="2"/>
      </rPr>
      <t xml:space="preserve">ACTIVIDAD EJECUTADA     </t>
    </r>
    <r>
      <rPr>
        <sz val="10"/>
        <color theme="1"/>
        <rFont val="Arial"/>
        <family val="2"/>
      </rPr>
      <t xml:space="preserve">                    Se realizó la invitación a los estudiantes  por los medios oficiales de la Universidad de Pamplona (Banner, página web, Instragram y Facebook)  a  participar en las conferencias: Estudiar en Francia e Emigrar a Quebec, el día 17 de junio de 2019.</t>
    </r>
  </si>
  <si>
    <r>
      <rPr>
        <b/>
        <sz val="10"/>
        <color theme="1"/>
        <rFont val="Arial"/>
        <family val="2"/>
      </rPr>
      <t xml:space="preserve">ACTIVIDAD EN EJECUCION  </t>
    </r>
    <r>
      <rPr>
        <sz val="10"/>
        <color theme="1"/>
        <rFont val="Arial"/>
        <family val="2"/>
      </rPr>
      <t xml:space="preserve">                 Se evidencia la respuesta a la solicitud realizada, para el desarrollo de la Movilidad Académica de los estudiantes, donde se informa que se comenzó a trabajar en la elaboración del programa según los intereses, se trabajará y se enviará la propuesta elaborada para su análisis y de ser aprobada se comenzará la coordinación y trámites correspondientes para la realización de la movilidad. </t>
    </r>
  </si>
  <si>
    <r>
      <rPr>
        <b/>
        <sz val="10"/>
        <color theme="1"/>
        <rFont val="Arial"/>
        <family val="2"/>
      </rPr>
      <t xml:space="preserve">ACTIVIDAD EJECUTADA                 </t>
    </r>
    <r>
      <rPr>
        <sz val="10"/>
        <color theme="1"/>
        <rFont val="Arial"/>
        <family val="2"/>
      </rPr>
      <t xml:space="preserve">        La dirección del programa realiza una encuesta a los estudiantes para conocer sus intereses en los cursos de Electiva Profesional ofertados por la Licenciatura en Lenguas Extranjeras semestre 2019-2. Así mismo se evidencia los resultados de la encuesta.</t>
    </r>
  </si>
  <si>
    <r>
      <rPr>
        <b/>
        <sz val="10"/>
        <color theme="1"/>
        <rFont val="Arial"/>
        <family val="2"/>
      </rPr>
      <t xml:space="preserve">ACTIVIDAD EJECUTADA    </t>
    </r>
    <r>
      <rPr>
        <sz val="10"/>
        <color theme="1"/>
        <rFont val="Arial"/>
        <family val="2"/>
      </rPr>
      <t xml:space="preserve">           Acuerdo N°087 del 3 de octubre 2018 Por el cual se aprueba la actualización del plan de estudios del programa Licenciatura en Lenguas Extranjeras Ingles-Francés. Flexibilidad de los cursos página 8.</t>
    </r>
  </si>
  <si>
    <r>
      <t xml:space="preserve">ACTIVIDAD EJECUTADA               </t>
    </r>
    <r>
      <rPr>
        <sz val="10"/>
        <color theme="1"/>
        <rFont val="Arial"/>
        <family val="2"/>
      </rPr>
      <t>Acuerdo N°087 del 3 de octubre 2018 Por el cual se aprueba la actualización del plan de estudios del programa Licenciatura en Lenguas Extranjeras Ingles-Francés. Flexibilidad de los cursos pagina 8-9-10.</t>
    </r>
  </si>
  <si>
    <r>
      <rPr>
        <b/>
        <sz val="10"/>
        <color theme="1"/>
        <rFont val="Arial"/>
        <family val="2"/>
      </rPr>
      <t xml:space="preserve">ACTIVIDAD EJECUTADA               </t>
    </r>
    <r>
      <rPr>
        <sz val="10"/>
        <color theme="1"/>
        <rFont val="Arial"/>
        <family val="2"/>
      </rPr>
      <t>Acuerdo N°087 del 3 de octubre 2018 Por el cual se aprueba la actualización del plan de estudios del programa Licenciatura en Lenguas Extranjeras Ingles-Francés. Flexibilidad de los cursos pagina 8-9-10.</t>
    </r>
  </si>
  <si>
    <r>
      <rPr>
        <b/>
        <sz val="10"/>
        <color theme="1"/>
        <rFont val="Arial"/>
        <family val="2"/>
      </rPr>
      <t>ACTIVIDAD EJECUTADA                            -</t>
    </r>
    <r>
      <rPr>
        <sz val="10"/>
        <color theme="1"/>
        <rFont val="Arial"/>
        <family val="2"/>
      </rPr>
      <t>Se evidencian las siguientes Actas de reunión: Acta 017 , 018 y 019  Enfoque para la enseñanza y aprendizaje de  Lenguas Extranjeras.                                                              -Documento Lineamientos para desempeño de los docentes de Lenguas Extranjeras, febrero de 2014.</t>
    </r>
  </si>
  <si>
    <r>
      <rPr>
        <b/>
        <sz val="10"/>
        <color theme="1"/>
        <rFont val="Arial"/>
        <family val="2"/>
      </rPr>
      <t xml:space="preserve">ACTIVIDAD EJECUTADA                   </t>
    </r>
    <r>
      <rPr>
        <sz val="10"/>
        <color theme="1"/>
        <rFont val="Arial"/>
        <family val="2"/>
      </rPr>
      <t>Documento Contenido Programáticos Licenciatura en Lenguas Extranjeras: Inglés-Francés 2018.  Página 14 enfoque basado acción.</t>
    </r>
  </si>
  <si>
    <r>
      <rPr>
        <b/>
        <sz val="10"/>
        <color theme="1"/>
        <rFont val="Arial"/>
        <family val="2"/>
      </rPr>
      <t xml:space="preserve">ACTIVIDAD EJECUTADA     </t>
    </r>
    <r>
      <rPr>
        <sz val="10"/>
        <color theme="1"/>
        <rFont val="Arial"/>
        <family val="2"/>
      </rPr>
      <t xml:space="preserve">             Mediante Acta de reunión N° 010 del 24 de septiembre de 2019, Actividades organizativas del programa y del comité curricular, se evidencian  los cronogramas de los siguientes espacios: 
Tutoría de pares, asistencia al profesor, curso de extensión- Profesor Debutante, trabajo social y práctica integral y sistematización.
</t>
    </r>
  </si>
  <si>
    <r>
      <rPr>
        <b/>
        <sz val="10"/>
        <color theme="1"/>
        <rFont val="Arial"/>
        <family val="2"/>
      </rPr>
      <t xml:space="preserve">ACTIVIDAD EJECUTADA   </t>
    </r>
    <r>
      <rPr>
        <sz val="10"/>
        <color theme="1"/>
        <rFont val="Arial"/>
        <family val="2"/>
      </rPr>
      <t xml:space="preserve">                        Video tutorial para la programación y registro de asesorías.</t>
    </r>
  </si>
  <si>
    <r>
      <rPr>
        <b/>
        <sz val="10"/>
        <color theme="1"/>
        <rFont val="Arial"/>
        <family val="2"/>
      </rPr>
      <t xml:space="preserve">ACTIVIDAD EJECUTADA     </t>
    </r>
    <r>
      <rPr>
        <sz val="10"/>
        <color theme="1"/>
        <rFont val="Arial"/>
        <family val="2"/>
      </rPr>
      <t xml:space="preserve">           Documento PEP actualizado programa de Licenciatura en Lenguas Extranjeras.o</t>
    </r>
  </si>
  <si>
    <r>
      <rPr>
        <b/>
        <sz val="10"/>
        <color theme="1"/>
        <rFont val="Arial"/>
        <family val="2"/>
      </rPr>
      <t xml:space="preserve">ACTIVIDAD EJECUTADA      </t>
    </r>
    <r>
      <rPr>
        <sz val="10"/>
        <color theme="1"/>
        <rFont val="Arial"/>
        <family val="2"/>
      </rPr>
      <t xml:space="preserve">                     Se evidencian las siguientes Actas de reunión: Acta 017 , 018 y 019  Enfoque para la enseñanza y aprendizaje de  Lenguas Extranjeras. </t>
    </r>
  </si>
  <si>
    <r>
      <rPr>
        <b/>
        <sz val="10"/>
        <color theme="1"/>
        <rFont val="Arial"/>
        <family val="2"/>
      </rPr>
      <t xml:space="preserve">ACTIVIDAD EJECUTADA        </t>
    </r>
    <r>
      <rPr>
        <sz val="10"/>
        <color theme="1"/>
        <rFont val="Arial"/>
        <family val="2"/>
      </rPr>
      <t xml:space="preserve">                  Se evidencian las siguientes Actas de reunión: Acta 017, 018 y 019  Enfoque para la enseñanza y aprendizaje de  Lenguas Extranjeras. </t>
    </r>
  </si>
  <si>
    <r>
      <rPr>
        <b/>
        <sz val="10"/>
        <color theme="1"/>
        <rFont val="Arial"/>
        <family val="2"/>
      </rPr>
      <t xml:space="preserve">ACTIVIDAD EJECUTADA  </t>
    </r>
    <r>
      <rPr>
        <sz val="10"/>
        <color theme="1"/>
        <rFont val="Arial"/>
        <family val="2"/>
      </rPr>
      <t xml:space="preserve">                       Se evidencian las siguientes Actas de reunión: Acta 017, 018 y 019  Enfoque para la enseñanza y aprendizaje de  Lenguas Extranjeras</t>
    </r>
  </si>
  <si>
    <r>
      <rPr>
        <b/>
        <sz val="10"/>
        <color theme="1"/>
        <rFont val="Arial"/>
        <family val="2"/>
      </rPr>
      <t xml:space="preserve">ACTIVIDAD EJECUTADA      </t>
    </r>
    <r>
      <rPr>
        <sz val="10"/>
        <color theme="1"/>
        <rFont val="Arial"/>
        <family val="2"/>
      </rPr>
      <t xml:space="preserve">         Acuerdo N°087 del 3 de octubre 2018 Por el cual se aprueba la actualización del plan de estudios del programa Licenciatura en Lenguas Extranjeras Ingles-Francés. Flexibilidad de los cursos página 8.</t>
    </r>
  </si>
  <si>
    <r>
      <rPr>
        <b/>
        <sz val="10"/>
        <color theme="1"/>
        <rFont val="Arial"/>
        <family val="2"/>
      </rPr>
      <t xml:space="preserve"> ACTIVIDAD EJECUTADA    </t>
    </r>
    <r>
      <rPr>
        <sz val="10"/>
        <color theme="1"/>
        <rFont val="Arial"/>
        <family val="2"/>
      </rPr>
      <t xml:space="preserve">                     El programa ha creado el Grupo de Investigación en Lenguas Extranjeras (GRILEX) cuya línea de investigación es el Aprendizaje y Enseñanza en Lenguas Extranjeras. Se encuentra socializado en el subportal del programa.</t>
    </r>
  </si>
  <si>
    <r>
      <rPr>
        <b/>
        <sz val="10"/>
        <color theme="1"/>
        <rFont val="Arial"/>
        <family val="2"/>
      </rPr>
      <t xml:space="preserve">ACTIVIDAD EJECUTADA                </t>
    </r>
    <r>
      <rPr>
        <sz val="10"/>
        <color theme="1"/>
        <rFont val="Arial"/>
        <family val="2"/>
      </rPr>
      <t>Documento PEP actualizado programa de Licenciatura en Lenguas Extranjeras.</t>
    </r>
  </si>
  <si>
    <r>
      <rPr>
        <b/>
        <sz val="10"/>
        <color theme="1"/>
        <rFont val="Arial"/>
        <family val="2"/>
      </rPr>
      <t>ACTIVIDAD EN EJECUCION</t>
    </r>
    <r>
      <rPr>
        <sz val="10"/>
        <color theme="1"/>
        <rFont val="Arial"/>
        <family val="2"/>
      </rPr>
      <t xml:space="preserve">                        Se evidencia el Reporte de Cursos de datos cuantitativos Francés-Ingles año2018.  </t>
    </r>
    <r>
      <rPr>
        <b/>
        <sz val="10"/>
        <color theme="1"/>
        <rFont val="Arial"/>
        <family val="2"/>
      </rPr>
      <t>NOTA:</t>
    </r>
    <r>
      <rPr>
        <sz val="10"/>
        <color theme="1"/>
        <rFont val="Arial"/>
        <family val="2"/>
      </rPr>
      <t xml:space="preserve"> No se ha realizado el análisis en cuanto a la deserción del programa.</t>
    </r>
  </si>
  <si>
    <r>
      <t xml:space="preserve">    </t>
    </r>
    <r>
      <rPr>
        <b/>
        <sz val="10"/>
        <color theme="1"/>
        <rFont val="Arial"/>
        <family val="2"/>
      </rPr>
      <t>ACTIVIDAD EJECUTADA</t>
    </r>
    <r>
      <rPr>
        <sz val="10"/>
        <color theme="1"/>
        <rFont val="Arial"/>
        <family val="2"/>
      </rPr>
      <t xml:space="preserve">                          -Se elaboró una cartilla para la inducción de los estudiantes nuevos con información del programa, incluyendo la misión, visión y perfil ocupacional. Asi mismo, en los exámenes para estudiantes se socializa la misión, visión y perfil ocupacional del programa.                                                                                                               - En el subportal del programa se encuentra la información generalidades del programa. </t>
    </r>
  </si>
  <si>
    <r>
      <rPr>
        <b/>
        <sz val="10"/>
        <color theme="1"/>
        <rFont val="Arial"/>
        <family val="2"/>
      </rPr>
      <t xml:space="preserve">ACTIVIDAD EJECUTADA     </t>
    </r>
    <r>
      <rPr>
        <sz val="10"/>
        <color theme="1"/>
        <rFont val="Arial"/>
        <family val="2"/>
      </rPr>
      <t xml:space="preserve">          Presentación de diapositivas Taller de Devolución con estudiantes sobre el proceso de Autoevaluación del programa Licenciatura en Lenguas Extranjeras. </t>
    </r>
  </si>
  <si>
    <r>
      <rPr>
        <b/>
        <sz val="10"/>
        <color theme="1"/>
        <rFont val="Arial"/>
        <family val="2"/>
      </rPr>
      <t xml:space="preserve">ACTIVIDAD EJECUTADA            </t>
    </r>
    <r>
      <rPr>
        <sz val="10"/>
        <color theme="1"/>
        <rFont val="Arial"/>
        <family val="2"/>
      </rPr>
      <t xml:space="preserve">   Presentación de diapositivas sobre el Proceso Escritural y Modernización curricular Licenciatura en Lenguas Extranjeras. Elaborado por los docentes Gabriel Eduardo Cote Parra Iván Darío Vargas González.</t>
    </r>
  </si>
  <si>
    <r>
      <rPr>
        <b/>
        <sz val="10"/>
        <color theme="1"/>
        <rFont val="Arial"/>
        <family val="2"/>
      </rPr>
      <t xml:space="preserve">ACTIVIDAD EN EJECUCION                </t>
    </r>
    <r>
      <rPr>
        <sz val="10"/>
        <color theme="1"/>
        <rFont val="Arial"/>
        <family val="2"/>
      </rPr>
      <t>Cronograma de actividades</t>
    </r>
  </si>
  <si>
    <r>
      <rPr>
        <b/>
        <sz val="10"/>
        <color theme="1"/>
        <rFont val="Arial"/>
        <family val="2"/>
      </rPr>
      <t xml:space="preserve">ACTIVIDAD EJECUTADA </t>
    </r>
    <r>
      <rPr>
        <sz val="10"/>
        <color theme="1"/>
        <rFont val="Arial"/>
        <family val="2"/>
      </rPr>
      <t xml:space="preserve">                      Mediante Acta de reunión N° 010 del 24 de septiembre de 2019, Actividades organizativas del programa y del comité curricular, se evidencian  los cronogramas de los siguientes espacios: 
Tutoría de pares, asistencia al profesor, curso de extensión- Profesor Debutante, trabajo social y práctica integral y sistematización.
</t>
    </r>
  </si>
  <si>
    <r>
      <rPr>
        <b/>
        <sz val="10"/>
        <color theme="1"/>
        <rFont val="Arial"/>
        <family val="2"/>
      </rPr>
      <t xml:space="preserve">ACTIVIDAD EJECUTADA   </t>
    </r>
    <r>
      <rPr>
        <sz val="10"/>
        <color theme="1"/>
        <rFont val="Arial"/>
        <family val="2"/>
      </rPr>
      <t xml:space="preserve">            Presentación de diapositivas sobre el Proceso Escritural y Modernización curricular  Licenciatura en Lenguas Extranjeras. Elaborado por los docentes Gabriel Eduardo Cote Parra Iván Darío Vargas González. </t>
    </r>
  </si>
  <si>
    <r>
      <rPr>
        <b/>
        <sz val="10"/>
        <color theme="1"/>
        <rFont val="Arial"/>
        <family val="2"/>
      </rPr>
      <t xml:space="preserve">ACTIVIDAD EJECUTADA      </t>
    </r>
    <r>
      <rPr>
        <sz val="10"/>
        <color theme="1"/>
        <rFont val="Arial"/>
        <family val="2"/>
      </rPr>
      <t xml:space="preserve">          Mediante Acta de reunión N° 010 del 24 de septiembre de 2019, Actividades organizativas del programa y del comité curricular, se evidencian  los cronogramas de los siguientes espacios: 
Tutoría de pares, asistencia al profesor, curso de extensión- Profesor Debutante, trabajo social y práctica integral y sistematización.
</t>
    </r>
  </si>
  <si>
    <r>
      <rPr>
        <b/>
        <sz val="10"/>
        <color theme="1"/>
        <rFont val="Arial"/>
        <family val="2"/>
      </rPr>
      <t xml:space="preserve">ACTIVIDAD EJECUTADA   </t>
    </r>
    <r>
      <rPr>
        <sz val="10"/>
        <color theme="1"/>
        <rFont val="Arial"/>
        <family val="2"/>
      </rPr>
      <t xml:space="preserve">                       Se realiza la promoción de los servicios de Bienestar Universitario a través de (Banner, página web, Instagram y Facebook) .</t>
    </r>
  </si>
  <si>
    <r>
      <rPr>
        <b/>
        <sz val="10"/>
        <color theme="1"/>
        <rFont val="Arial"/>
        <family val="2"/>
      </rPr>
      <t xml:space="preserve">ACTIVIDAD EJECUTADA    </t>
    </r>
    <r>
      <rPr>
        <sz val="10"/>
        <color theme="1"/>
        <rFont val="Arial"/>
        <family val="2"/>
      </rPr>
      <t xml:space="preserve">                 Acuerdo de reconocimientos.</t>
    </r>
  </si>
  <si>
    <r>
      <rPr>
        <b/>
        <sz val="10"/>
        <color theme="1"/>
        <rFont val="Arial"/>
        <family val="2"/>
      </rPr>
      <t>ACTIVIDAD EJECUTADA</t>
    </r>
    <r>
      <rPr>
        <sz val="10"/>
        <color theme="1"/>
        <rFont val="Arial"/>
        <family val="2"/>
      </rPr>
      <t xml:space="preserve">                             Acta reunión N° 005 del 27 de julio de 2018, Reunión CAAP, aprobación Plan de Mejoramiento 2018-2020.</t>
    </r>
  </si>
  <si>
    <r>
      <t xml:space="preserve">ACTIVIDAD EN EJECUCION                    </t>
    </r>
    <r>
      <rPr>
        <sz val="10"/>
        <color rgb="FF000000"/>
        <rFont val="Arial"/>
        <family val="2"/>
      </rPr>
      <t xml:space="preserve">Se envió solicitud  el día 28 de Febrero de 2019, a Edwin Omar Jaimes Rico
Director oficina de Planeación, para la elaboración del estudio de viabilidad presupuestal  del  plan de inversiones del programa de Lenguas Extranjeras. Así mismo, nuevamente se solicitó el día 22 de mayo de 2019, el grado de avance o estado del requerimiento hecho por la Licenciatura en Lenguas Extranjeras respecto a la disponibilidad financiera del programa. </t>
    </r>
    <r>
      <rPr>
        <b/>
        <sz val="10"/>
        <color rgb="FF000000"/>
        <rFont val="Arial"/>
        <family val="2"/>
      </rPr>
      <t xml:space="preserve">NOTA: </t>
    </r>
    <r>
      <rPr>
        <sz val="10"/>
        <color rgb="FF000000"/>
        <rFont val="Arial"/>
        <family val="2"/>
      </rPr>
      <t xml:space="preserve">No se ha obtenido respuesta por parte de la Oficina de Planeación.
</t>
    </r>
  </si>
  <si>
    <r>
      <rPr>
        <b/>
        <sz val="10"/>
        <color theme="1"/>
        <rFont val="Arial"/>
        <family val="2"/>
      </rPr>
      <t xml:space="preserve">ACTIVIDAD EJECUTADA   </t>
    </r>
    <r>
      <rPr>
        <sz val="10"/>
        <color theme="1"/>
        <rFont val="Arial"/>
        <family val="2"/>
      </rPr>
      <t xml:space="preserve">                          -Documento: Análisis propuesta plan de estudios Plex, elaborado por la docente Diana Carolina Barón Gutiérrez.                                                                     -Se evidencia el documento Consideraciones manifestadas en el Comité de Programa frente a las propuestas de modificación al Plan de estudios del PLEX, año 2017.                                                                      -Cuadro comparativo  de los planes de estudio de la Licenciatura de Lenguas Extranjeras 2000-2011.</t>
    </r>
  </si>
  <si>
    <r>
      <rPr>
        <b/>
        <sz val="10"/>
        <color theme="1"/>
        <rFont val="Arial"/>
        <family val="2"/>
      </rPr>
      <t xml:space="preserve">ACTIVIDAD EN EJECUCION </t>
    </r>
    <r>
      <rPr>
        <sz val="10"/>
        <color theme="1"/>
        <rFont val="Arial"/>
        <family val="2"/>
      </rPr>
      <t xml:space="preserve">                       Se evidencia la citación realizada el día 13 de septiembre de 2019 a los estudiantes de primer semestre, para la realización del Taller Estrategias de Aprendizaje. Esta actividad se lleva  a cabo todos los semestres.</t>
    </r>
  </si>
  <si>
    <r>
      <rPr>
        <b/>
        <sz val="10"/>
        <color theme="1"/>
        <rFont val="Arial"/>
        <family val="2"/>
      </rPr>
      <t>ACTIVIDAD EJECUTADA</t>
    </r>
    <r>
      <rPr>
        <sz val="10"/>
        <color theme="1"/>
        <rFont val="Arial"/>
        <family val="2"/>
      </rPr>
      <t xml:space="preserve">                               -Se evidencian las siguientes Actas de reunión: Acta 017, 018 y 019 Enfoque para la enseñanza y aprendizaje de Lenguas Extranjeras.                                                              -Documento Lineamientos para desempeño de los docentes de Lenguas Extranjeras, febrero de 2014</t>
    </r>
  </si>
  <si>
    <r>
      <rPr>
        <b/>
        <sz val="10"/>
        <color theme="1"/>
        <rFont val="Arial"/>
        <family val="2"/>
      </rPr>
      <t xml:space="preserve">ACTIVIDAD EJECUTADA       </t>
    </r>
    <r>
      <rPr>
        <sz val="10"/>
        <color theme="1"/>
        <rFont val="Arial"/>
        <family val="2"/>
      </rPr>
      <t xml:space="preserve">               Plan de Mejoramiento con fecha de elaboración 27 de julio de 2018.</t>
    </r>
  </si>
  <si>
    <r>
      <rPr>
        <b/>
        <sz val="10"/>
        <color theme="1"/>
        <rFont val="Arial"/>
        <family val="2"/>
      </rPr>
      <t xml:space="preserve">ACTIVIDAD EJECUTADA       </t>
    </r>
    <r>
      <rPr>
        <sz val="10"/>
        <color theme="1"/>
        <rFont val="Arial"/>
        <family val="2"/>
      </rPr>
      <t xml:space="preserve">                Plan de Mejoramiento con fecha de elaboración 27 de julio de 2018.</t>
    </r>
  </si>
  <si>
    <r>
      <rPr>
        <b/>
        <sz val="10"/>
        <color theme="1"/>
        <rFont val="Arial"/>
        <family val="2"/>
      </rPr>
      <t>ACTIVIDAD EJECUTADA</t>
    </r>
    <r>
      <rPr>
        <sz val="10"/>
        <color theme="1"/>
        <rFont val="Arial"/>
        <family val="2"/>
      </rPr>
      <t xml:space="preserve">                        -La misión, visión y perfil ocupacional se incluye en todos los examenes que se realizan a los estudiantes del programa.                                                 -En el subportal del programa se encuentra la información generalidades del programa. </t>
    </r>
  </si>
  <si>
    <r>
      <rPr>
        <b/>
        <sz val="10"/>
        <color theme="1"/>
        <rFont val="Arial"/>
        <family val="2"/>
      </rPr>
      <t>ACTIVIDAD EJECUTADA</t>
    </r>
    <r>
      <rPr>
        <sz val="10"/>
        <color theme="1"/>
        <rFont val="Arial"/>
        <family val="2"/>
      </rPr>
      <t xml:space="preserve">                        -Presentación de diaposiitivas Taller de Devolucion con estudiantes sobre el proceso de Autoevalución del programa Licenciatura en Lenguas Extranjeras.               -Mediante Acta de reunión N° 010 del 17 de septiembre de 2019 se evidencia reunión docentes organización taller de devolución y tareas de Autoevaluación.</t>
    </r>
  </si>
  <si>
    <r>
      <rPr>
        <b/>
        <sz val="10"/>
        <color theme="1"/>
        <rFont val="Arial"/>
        <family val="2"/>
      </rPr>
      <t>ACTIVIDAD EJECUTADA                        -</t>
    </r>
    <r>
      <rPr>
        <sz val="10"/>
        <color theme="1"/>
        <rFont val="Arial"/>
        <family val="2"/>
      </rPr>
      <t>Documento Lineamientos para desempeño de los docentes de Lenguas Extranjeras, febrero de 2014. Informe de autoevaluación.                                                      -Informe de autoevaluación con fines de acreditación de alta calidad programa licenciatura en lenguas extranjeras inglés-francés 2018.                                                           -  Acta de reunión N° 030 del 23 de octubre de 2019 Acompañamiento Nuevos docentes del programa, presentación de directrices del trabajo en el programa, de la evaluación académica y del proceso de autoevaluación .</t>
    </r>
  </si>
  <si>
    <r>
      <rPr>
        <b/>
        <sz val="10"/>
        <color theme="1"/>
        <rFont val="Arial"/>
        <family val="2"/>
      </rPr>
      <t xml:space="preserve">ACTIVIDAD EJECUTADA   </t>
    </r>
    <r>
      <rPr>
        <sz val="10"/>
        <color theme="1"/>
        <rFont val="Arial"/>
        <family val="2"/>
      </rPr>
      <t xml:space="preserve">                 Acuerdo N°087 del 3 de octubre 2018 Por el cual se aprueba la actualización del plan de estudios del programa Licenciatura en Lenguas Extranjeras Ingles-Frances. Se presenta con la autoevaluacion para fines de registro calificado.</t>
    </r>
  </si>
  <si>
    <r>
      <rPr>
        <b/>
        <sz val="10"/>
        <rFont val="Arial"/>
        <family val="2"/>
      </rPr>
      <t xml:space="preserve">ACTIVIDAD EJECUTADA  </t>
    </r>
    <r>
      <rPr>
        <sz val="10"/>
        <rFont val="Arial"/>
        <family val="2"/>
      </rPr>
      <t xml:space="preserve">              Mediante el Acta N°005 del 9 de septiembre de 2019 se evidencia la 
reunión de inducción  a estudiantes nuevos. La dirección de programa describe la malla curricular de la licenciatura, la misión, visión y el perfil ocupacional del programa. 
Así mismo, presenta a todo el cuerpo docente, el material de estudio, las aulas al servicio de los estudiantes, así como los laboratorios de idiomas. 
</t>
    </r>
  </si>
  <si>
    <r>
      <rPr>
        <b/>
        <sz val="10"/>
        <rFont val="Arial"/>
        <family val="2"/>
      </rPr>
      <t xml:space="preserve">ACTIVIDAD EJECUTADA </t>
    </r>
    <r>
      <rPr>
        <sz val="10"/>
        <rFont val="Arial"/>
        <family val="2"/>
      </rPr>
      <t xml:space="preserve">                          La Vicerrectoría de Investigaciones publica los resultados finales de la Convocatoria Interna del Banco de Proyectos 2019. Se relacionan los proyectos aprobados para el programa: Fraseología, la equivalencia de expresiones  hispanoamericanas  en ámbitos de la traducción, La didáctica de la traducción en Hispanoamérica, Prácticas pedagógicas y prácticas evaluativas: una mirada desde el pensamiento pedagógico de la Universidad de Pamplona, Estudio de la práctica pedagógica de docentes del programa de lenguas extranjeras de la universidad de pamplona, La construcción de la identidad profesional docente-investigador en los estudiantes de la licenciatura en lenguas extranjeras de la universidad de pamplona: un estudio narrativo, Una mirada hacia la otredad en clase de francés lengua extranjera.</t>
    </r>
  </si>
  <si>
    <r>
      <rPr>
        <b/>
        <sz val="10"/>
        <rFont val="Arial"/>
        <family val="2"/>
      </rPr>
      <t xml:space="preserve">ACTIVIDAD EJECUTADA       </t>
    </r>
    <r>
      <rPr>
        <sz val="10"/>
        <rFont val="Arial"/>
        <family val="2"/>
      </rPr>
      <t xml:space="preserve">             Acta de Reunión N° 012 del 10 de octubre de 2019, Comité de programa 
Extraordinario. Curso de inglés para docentes con el instituto BEI, con el cual la Universidad de Pamplona tiene un convenio vigente. La certificación ofrecida por el instituto BEI es Aptis for teachers. Y en éste caso, lo ideal es certificar el nivel C1
</t>
    </r>
  </si>
  <si>
    <r>
      <rPr>
        <b/>
        <sz val="10"/>
        <rFont val="Arial"/>
        <family val="2"/>
      </rPr>
      <t>ACTIVIDAD EJECUTADA</t>
    </r>
    <r>
      <rPr>
        <sz val="10"/>
        <rFont val="Arial"/>
        <family val="2"/>
      </rPr>
      <t xml:space="preserve">                  Documento Lineamientos para desempeño de los docentes de Lenguas Extranjeras, febrero de 2014.</t>
    </r>
  </si>
  <si>
    <r>
      <rPr>
        <b/>
        <sz val="10"/>
        <rFont val="Arial"/>
        <family val="2"/>
      </rPr>
      <t>ACTIVIDAD EN EJECUCION</t>
    </r>
    <r>
      <rPr>
        <sz val="10"/>
        <rFont val="Arial"/>
        <family val="2"/>
      </rPr>
      <t xml:space="preserve">                           La actividad es institucional.</t>
    </r>
  </si>
  <si>
    <r>
      <rPr>
        <b/>
        <sz val="10"/>
        <rFont val="Arial"/>
        <family val="2"/>
      </rPr>
      <t xml:space="preserve">ACTIVIDAD EN EJECUCION         </t>
    </r>
    <r>
      <rPr>
        <sz val="10"/>
        <rFont val="Arial"/>
        <family val="2"/>
      </rPr>
      <t xml:space="preserve">           Las convocatorias las realiza el consejo superior.</t>
    </r>
  </si>
  <si>
    <r>
      <rPr>
        <b/>
        <sz val="10"/>
        <rFont val="Arial"/>
        <family val="2"/>
      </rPr>
      <t>ACTIVIDAD EN EJECUCION</t>
    </r>
    <r>
      <rPr>
        <sz val="10"/>
        <rFont val="Arial"/>
        <family val="2"/>
      </rPr>
      <t xml:space="preserve">                      La actividad es institucional.</t>
    </r>
  </si>
  <si>
    <r>
      <t xml:space="preserve">ACTIVIDAD EJECUTADA                             </t>
    </r>
    <r>
      <rPr>
        <sz val="10"/>
        <rFont val="Arial"/>
        <family val="2"/>
      </rPr>
      <t>-Solicitud realizada el 10 de octubre de 2019 al Director Oficina de Registro y Control, José Santiago Guevara sobre la proyección de los horarios correspondiente a los cursos del Programa de Lenguas Extranjeras para el primer periodo académico del año 2020.                                                             - Se realizó el documento Consideraciones horarios programa de Lenguas Extranjeras: inglés-francés
producto de una encuesta realizada con la comunidad estudiantil del programa y consideraciones a los horarios por parte de los docentes.                       -Cuadro de contacto docentes 2019-2.</t>
    </r>
    <r>
      <rPr>
        <b/>
        <sz val="10"/>
        <rFont val="Arial"/>
        <family val="2"/>
      </rPr>
      <t xml:space="preserve">
</t>
    </r>
  </si>
  <si>
    <r>
      <rPr>
        <b/>
        <sz val="10"/>
        <rFont val="Arial"/>
        <family val="2"/>
      </rPr>
      <t xml:space="preserve">      ACTIVIDAD EN EJECUCION    </t>
    </r>
    <r>
      <rPr>
        <sz val="10"/>
        <rFont val="Arial"/>
        <family val="2"/>
      </rPr>
      <t xml:space="preserve">                                      -Programa desarrollo humano profesoral agenda 2019 Facultad de Ciencias de la Educación, elaborado por Vicerrectoría Académica.                                                   - Acta de Reunión N° 011 del 8 de octubre de 2019 , comité de programa, capacitación de la segunda lengua. </t>
    </r>
  </si>
  <si>
    <r>
      <rPr>
        <b/>
        <sz val="10"/>
        <rFont val="Arial"/>
        <family val="2"/>
      </rPr>
      <t xml:space="preserve">ACTIVIDAD EJECUTADA                              </t>
    </r>
    <r>
      <rPr>
        <sz val="10"/>
        <rFont val="Arial"/>
        <family val="2"/>
      </rPr>
      <t>Se evidencia mediante correo electrónico la socialización con los docentes del programa , sobre las políticas de  estímulos a docentes en actividades de investigación, innovación, extensión y cooperación.</t>
    </r>
  </si>
  <si>
    <r>
      <rPr>
        <b/>
        <sz val="10"/>
        <rFont val="Arial"/>
        <family val="2"/>
      </rPr>
      <t xml:space="preserve">ACTIVIDAD EN EJECUCION     </t>
    </r>
    <r>
      <rPr>
        <sz val="10"/>
        <rFont val="Arial"/>
        <family val="2"/>
      </rPr>
      <t xml:space="preserve">                 La actividad es institucional.</t>
    </r>
  </si>
  <si>
    <r>
      <rPr>
        <b/>
        <sz val="10"/>
        <rFont val="Arial"/>
        <family val="2"/>
      </rPr>
      <t xml:space="preserve">ACTIIVIDAD EJECUTADA                         </t>
    </r>
    <r>
      <rPr>
        <sz val="10"/>
        <rFont val="Arial"/>
        <family val="2"/>
      </rPr>
      <t xml:space="preserve">Se evidencia Acta de reunión N° 007 del 9 de julio de 2019, realización de talleres de formación sobre el uso de tecnologías  al aprendizaje de
lenguas extranjeras.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</si>
</sst>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quot;$&quot;\ #,##0"/>
    <numFmt numFmtId="166" formatCode="dd/mm/yy;@"/>
    <numFmt numFmtId="167" formatCode="_-&quot;$&quot;* #,##0_-;\-&quot;$&quot;* #,##0_-;_-&quot;$&quot;* &quot;-&quot;_-;_-@_-"/>
  </numFmts>
  <fonts count="44" x14ac:knownFonts="1">
    <font>
      <sz val="11"/>
      <color theme="1"/>
      <name val="Calibri"/>
      <family val="2"/>
      <scheme val="minor"/>
    </font>
    <font>
      <b/>
      <sz val="9"/>
      <color indexed="81"/>
      <name val="Tahoma"/>
      <family val="2"/>
    </font>
    <font>
      <sz val="10"/>
      <color theme="1"/>
      <name val="Arial"/>
      <family val="2"/>
    </font>
    <font>
      <b/>
      <sz val="10"/>
      <color theme="1"/>
      <name val="Arial"/>
      <family val="2"/>
    </font>
    <font>
      <sz val="10"/>
      <name val="Arial"/>
      <family val="2"/>
    </font>
    <font>
      <sz val="12"/>
      <color indexed="81"/>
      <name val="Arial"/>
      <family val="2"/>
    </font>
    <font>
      <b/>
      <sz val="12"/>
      <color indexed="81"/>
      <name val="Arial"/>
      <family val="2"/>
    </font>
    <font>
      <b/>
      <sz val="12"/>
      <color indexed="81"/>
      <name val="Tahoma"/>
      <family val="2"/>
    </font>
    <font>
      <sz val="12"/>
      <color indexed="81"/>
      <name val="Tahoma"/>
      <family val="2"/>
    </font>
    <font>
      <sz val="11"/>
      <color theme="1"/>
      <name val="Arial"/>
      <family val="2"/>
    </font>
    <font>
      <b/>
      <sz val="11"/>
      <color theme="1"/>
      <name val="Arial"/>
      <family val="2"/>
    </font>
    <font>
      <sz val="11"/>
      <name val="Arial"/>
      <family val="2"/>
    </font>
    <font>
      <b/>
      <sz val="10"/>
      <color theme="1" tint="0.499984740745262"/>
      <name val="Arial"/>
      <family val="2"/>
    </font>
    <font>
      <b/>
      <u/>
      <sz val="10"/>
      <color theme="1" tint="0.499984740745262"/>
      <name val="Arial"/>
      <family val="2"/>
    </font>
    <font>
      <sz val="10"/>
      <color rgb="FFFF0000"/>
      <name val="Arial"/>
      <family val="2"/>
    </font>
    <font>
      <sz val="10"/>
      <color theme="1"/>
      <name val="Calibri"/>
      <family val="2"/>
      <scheme val="minor"/>
    </font>
    <font>
      <b/>
      <sz val="10"/>
      <color theme="0"/>
      <name val="Arial"/>
      <family val="2"/>
    </font>
    <font>
      <b/>
      <sz val="10"/>
      <color rgb="FFFFC000"/>
      <name val="Arial"/>
      <family val="2"/>
    </font>
    <font>
      <b/>
      <sz val="10"/>
      <color theme="0" tint="-0.499984740745262"/>
      <name val="Arial"/>
      <family val="2"/>
    </font>
    <font>
      <u/>
      <sz val="10"/>
      <color indexed="12"/>
      <name val="Arial"/>
      <family val="2"/>
    </font>
    <font>
      <sz val="12"/>
      <name val="Arial"/>
      <family val="2"/>
    </font>
    <font>
      <sz val="10"/>
      <name val="Arial"/>
      <family val="2"/>
    </font>
    <font>
      <sz val="11"/>
      <color rgb="FF006100"/>
      <name val="Calibri"/>
      <family val="2"/>
      <scheme val="minor"/>
    </font>
    <font>
      <sz val="9"/>
      <color indexed="81"/>
      <name val="Tahoma"/>
      <family val="2"/>
    </font>
    <font>
      <sz val="11"/>
      <color rgb="FFFF0000"/>
      <name val="Arial"/>
      <family val="2"/>
    </font>
    <font>
      <sz val="10"/>
      <name val="Calibri"/>
      <family val="2"/>
      <scheme val="minor"/>
    </font>
    <font>
      <sz val="12"/>
      <name val="Times New Roman"/>
      <family val="1"/>
    </font>
    <font>
      <sz val="11"/>
      <name val="Times New Roman"/>
      <family val="1"/>
    </font>
    <font>
      <sz val="11"/>
      <color theme="1"/>
      <name val="Times New Roman"/>
      <family val="1"/>
    </font>
    <font>
      <sz val="12"/>
      <name val="Calibri"/>
      <family val="2"/>
      <scheme val="minor"/>
    </font>
    <font>
      <sz val="11"/>
      <color rgb="FF00B050"/>
      <name val="Arial"/>
      <family val="2"/>
    </font>
    <font>
      <b/>
      <sz val="10"/>
      <name val="Arial"/>
      <family val="2"/>
    </font>
    <font>
      <b/>
      <u/>
      <sz val="10"/>
      <name val="Arial"/>
      <family val="2"/>
    </font>
    <font>
      <sz val="11"/>
      <color theme="1"/>
      <name val="Calibri"/>
      <family val="2"/>
      <scheme val="minor"/>
    </font>
    <font>
      <sz val="12"/>
      <color theme="1"/>
      <name val="Calibri"/>
      <family val="2"/>
      <scheme val="minor"/>
    </font>
    <font>
      <sz val="9"/>
      <color theme="1"/>
      <name val="Arial"/>
      <family val="2"/>
    </font>
    <font>
      <sz val="12"/>
      <name val="Calibri"/>
      <family val="2"/>
    </font>
    <font>
      <b/>
      <sz val="10"/>
      <color theme="1"/>
      <name val="Calibri"/>
      <family val="2"/>
      <scheme val="minor"/>
    </font>
    <font>
      <sz val="11"/>
      <name val="Calibri"/>
      <family val="2"/>
      <scheme val="minor"/>
    </font>
    <font>
      <sz val="10"/>
      <color rgb="FF000000"/>
      <name val="Calibri"/>
      <family val="2"/>
      <scheme val="minor"/>
    </font>
    <font>
      <sz val="10"/>
      <color rgb="FFFF0000"/>
      <name val="Calibri"/>
      <family val="2"/>
      <scheme val="minor"/>
    </font>
    <font>
      <b/>
      <sz val="10"/>
      <color rgb="FF000000"/>
      <name val="Arial"/>
      <family val="2"/>
    </font>
    <font>
      <sz val="10"/>
      <color rgb="FF000000"/>
      <name val="Arial"/>
      <family val="2"/>
    </font>
    <font>
      <sz val="10"/>
      <color rgb="FFC00000"/>
      <name val="Arial"/>
      <family val="2"/>
    </font>
  </fonts>
  <fills count="10">
    <fill>
      <patternFill patternType="none"/>
    </fill>
    <fill>
      <patternFill patternType="gray125"/>
    </fill>
    <fill>
      <patternFill patternType="solid">
        <fgColor theme="0"/>
        <bgColor indexed="64"/>
      </patternFill>
    </fill>
    <fill>
      <patternFill patternType="solid">
        <fgColor rgb="FFAD3317"/>
        <bgColor indexed="64"/>
      </patternFill>
    </fill>
    <fill>
      <patternFill patternType="solid">
        <fgColor indexed="9"/>
        <bgColor indexed="64"/>
      </patternFill>
    </fill>
    <fill>
      <patternFill patternType="solid">
        <fgColor rgb="FFC6EFCE"/>
      </patternFill>
    </fill>
    <fill>
      <patternFill patternType="solid">
        <fgColor theme="2"/>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0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theme="1"/>
      </left>
      <right style="thin">
        <color theme="1"/>
      </right>
      <top/>
      <bottom style="thin">
        <color indexed="64"/>
      </bottom>
      <diagonal/>
    </border>
    <border>
      <left/>
      <right style="thin">
        <color theme="1"/>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theme="1"/>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s>
  <cellStyleXfs count="7">
    <xf numFmtId="0" fontId="0" fillId="0" borderId="0"/>
    <xf numFmtId="0" fontId="19" fillId="0" borderId="0" applyNumberFormat="0" applyFill="0" applyBorder="0" applyAlignment="0" applyProtection="0">
      <alignment vertical="top"/>
      <protection locked="0"/>
    </xf>
    <xf numFmtId="0" fontId="21" fillId="0" borderId="0"/>
    <xf numFmtId="0" fontId="4" fillId="0" borderId="0"/>
    <xf numFmtId="0" fontId="22" fillId="5" borderId="0" applyNumberFormat="0" applyBorder="0" applyAlignment="0" applyProtection="0"/>
    <xf numFmtId="0" fontId="4" fillId="0" borderId="0"/>
    <xf numFmtId="167" fontId="33" fillId="0" borderId="0" applyFont="0" applyFill="0" applyBorder="0" applyAlignment="0" applyProtection="0"/>
  </cellStyleXfs>
  <cellXfs count="635">
    <xf numFmtId="0" fontId="0" fillId="0" borderId="0" xfId="0"/>
    <xf numFmtId="0" fontId="2" fillId="0" borderId="0" xfId="0" applyFont="1"/>
    <xf numFmtId="0" fontId="2" fillId="0" borderId="1" xfId="0" applyFont="1" applyBorder="1" applyAlignment="1">
      <alignment horizontal="center" vertical="center" wrapText="1"/>
    </xf>
    <xf numFmtId="0" fontId="2" fillId="2" borderId="0" xfId="0" applyFont="1" applyFill="1" applyBorder="1" applyAlignment="1">
      <alignment horizontal="center" vertical="center"/>
    </xf>
    <xf numFmtId="0" fontId="2" fillId="0" borderId="0" xfId="0" applyFont="1" applyAlignment="1">
      <alignment textRotation="90"/>
    </xf>
    <xf numFmtId="0" fontId="2" fillId="0" borderId="0" xfId="0" applyFont="1" applyAlignment="1">
      <alignment horizontal="center" vertical="center"/>
    </xf>
    <xf numFmtId="0" fontId="2" fillId="0" borderId="0" xfId="0" applyFont="1" applyBorder="1" applyAlignment="1">
      <alignment horizontal="center" vertical="center"/>
    </xf>
    <xf numFmtId="0" fontId="2" fillId="2" borderId="0" xfId="0" applyFont="1" applyFill="1" applyBorder="1" applyAlignment="1">
      <alignment horizontal="center"/>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2" fillId="2" borderId="0" xfId="0" applyFont="1" applyFill="1" applyBorder="1" applyAlignment="1">
      <alignment horizontal="center" vertical="center" textRotation="90"/>
    </xf>
    <xf numFmtId="0" fontId="2" fillId="0" borderId="0" xfId="0" applyFont="1" applyBorder="1"/>
    <xf numFmtId="0" fontId="2" fillId="0" borderId="0" xfId="0" applyFont="1" applyBorder="1" applyAlignment="1">
      <alignment textRotation="90"/>
    </xf>
    <xf numFmtId="0" fontId="2" fillId="0" borderId="0" xfId="0" applyFont="1" applyFill="1"/>
    <xf numFmtId="0" fontId="2" fillId="0" borderId="0" xfId="0" applyFont="1" applyFill="1" applyBorder="1"/>
    <xf numFmtId="0" fontId="2" fillId="0" borderId="0" xfId="0" applyFont="1" applyFill="1" applyBorder="1" applyAlignment="1">
      <alignment textRotation="90"/>
    </xf>
    <xf numFmtId="0" fontId="2" fillId="0" borderId="0" xfId="0" applyFont="1" applyFill="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9" fillId="0" borderId="0" xfId="0" applyFont="1"/>
    <xf numFmtId="14" fontId="2" fillId="0" borderId="1" xfId="0" applyNumberFormat="1" applyFont="1" applyBorder="1" applyAlignment="1">
      <alignment horizontal="center" vertical="center" textRotation="90" wrapText="1"/>
    </xf>
    <xf numFmtId="0" fontId="2" fillId="0" borderId="1" xfId="0" applyFont="1" applyFill="1" applyBorder="1" applyAlignment="1">
      <alignment wrapText="1"/>
    </xf>
    <xf numFmtId="0" fontId="2" fillId="0" borderId="1" xfId="0" applyFont="1" applyFill="1" applyBorder="1" applyAlignment="1">
      <alignment textRotation="90" wrapText="1"/>
    </xf>
    <xf numFmtId="0" fontId="2" fillId="0" borderId="1" xfId="0" applyFont="1" applyFill="1" applyBorder="1" applyAlignment="1">
      <alignment horizontal="center" vertical="center" wrapText="1"/>
    </xf>
    <xf numFmtId="0" fontId="3" fillId="0" borderId="1" xfId="0" applyFont="1" applyFill="1" applyBorder="1" applyAlignment="1">
      <alignment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14" fontId="2" fillId="0" borderId="7" xfId="0" applyNumberFormat="1" applyFont="1" applyBorder="1" applyAlignment="1">
      <alignment horizontal="center" vertical="center" textRotation="90" wrapText="1"/>
    </xf>
    <xf numFmtId="0" fontId="14" fillId="0" borderId="7" xfId="0" applyFont="1" applyBorder="1" applyAlignment="1">
      <alignment horizontal="center" vertical="center" wrapText="1"/>
    </xf>
    <xf numFmtId="9" fontId="14" fillId="0" borderId="7" xfId="0" applyNumberFormat="1" applyFont="1" applyBorder="1" applyAlignment="1">
      <alignment horizontal="center" vertical="center" wrapText="1"/>
    </xf>
    <xf numFmtId="0" fontId="16" fillId="3" borderId="3" xfId="0" applyFont="1" applyFill="1" applyBorder="1" applyAlignment="1">
      <alignment vertical="center" wrapText="1"/>
    </xf>
    <xf numFmtId="0" fontId="16" fillId="3" borderId="3" xfId="0" applyFont="1" applyFill="1" applyBorder="1" applyAlignment="1">
      <alignment horizontal="center" vertical="center" wrapText="1"/>
    </xf>
    <xf numFmtId="0" fontId="16" fillId="3" borderId="3" xfId="0" applyFont="1" applyFill="1" applyBorder="1" applyAlignment="1">
      <alignment horizontal="center" vertical="center" textRotation="90" wrapText="1"/>
    </xf>
    <xf numFmtId="0" fontId="16" fillId="3" borderId="8" xfId="0" applyFont="1" applyFill="1" applyBorder="1" applyAlignment="1">
      <alignment horizontal="center" vertical="center" textRotation="90" wrapText="1"/>
    </xf>
    <xf numFmtId="0" fontId="16" fillId="3" borderId="6" xfId="0" applyFont="1" applyFill="1" applyBorder="1" applyAlignment="1">
      <alignment horizontal="center" vertical="center" wrapText="1"/>
    </xf>
    <xf numFmtId="2" fontId="2" fillId="0" borderId="9" xfId="0" applyNumberFormat="1" applyFont="1" applyBorder="1" applyAlignment="1">
      <alignment horizontal="center" vertical="center" wrapText="1"/>
    </xf>
    <xf numFmtId="0" fontId="2" fillId="0" borderId="1" xfId="0" applyFont="1" applyBorder="1" applyAlignment="1">
      <alignment horizontal="center" vertical="center"/>
    </xf>
    <xf numFmtId="2" fontId="2" fillId="2" borderId="1" xfId="0" applyNumberFormat="1" applyFont="1" applyFill="1" applyBorder="1" applyAlignment="1">
      <alignment horizontal="center" vertical="center"/>
    </xf>
    <xf numFmtId="2" fontId="2" fillId="0" borderId="10" xfId="0" applyNumberFormat="1" applyFont="1" applyBorder="1" applyAlignment="1">
      <alignment horizontal="center" vertical="center" wrapText="1"/>
    </xf>
    <xf numFmtId="2" fontId="2" fillId="0" borderId="3" xfId="0" applyNumberFormat="1" applyFont="1" applyFill="1" applyBorder="1" applyAlignment="1">
      <alignment horizontal="center" vertical="center"/>
    </xf>
    <xf numFmtId="2" fontId="2" fillId="2" borderId="11" xfId="0" applyNumberFormat="1" applyFont="1" applyFill="1" applyBorder="1" applyAlignment="1">
      <alignment horizontal="center" vertical="center"/>
    </xf>
    <xf numFmtId="0" fontId="16" fillId="3" borderId="12" xfId="0" applyFont="1" applyFill="1" applyBorder="1" applyAlignment="1">
      <alignment horizontal="center" vertical="center" wrapText="1"/>
    </xf>
    <xf numFmtId="0" fontId="11" fillId="2" borderId="1" xfId="0" applyFont="1" applyFill="1" applyBorder="1" applyAlignment="1">
      <alignment vertical="center" wrapText="1"/>
    </xf>
    <xf numFmtId="164" fontId="11" fillId="2" borderId="1" xfId="0" applyNumberFormat="1" applyFont="1" applyFill="1" applyBorder="1" applyAlignment="1">
      <alignment horizontal="center" vertical="center" textRotation="90" wrapText="1"/>
    </xf>
    <xf numFmtId="0" fontId="20" fillId="0" borderId="1" xfId="0" applyFont="1" applyBorder="1" applyAlignment="1">
      <alignment horizontal="center" vertical="center" wrapText="1"/>
    </xf>
    <xf numFmtId="0" fontId="20" fillId="0" borderId="0" xfId="0" applyFont="1" applyBorder="1" applyAlignment="1">
      <alignment horizontal="center" vertical="center" wrapText="1"/>
    </xf>
    <xf numFmtId="3" fontId="11" fillId="2" borderId="1" xfId="0" applyNumberFormat="1" applyFont="1" applyFill="1" applyBorder="1" applyAlignment="1">
      <alignment vertical="center" wrapText="1"/>
    </xf>
    <xf numFmtId="3" fontId="11" fillId="2" borderId="1" xfId="0" applyNumberFormat="1" applyFont="1" applyFill="1" applyBorder="1" applyAlignment="1">
      <alignment horizontal="center" vertical="center" wrapText="1"/>
    </xf>
    <xf numFmtId="3" fontId="11" fillId="0" borderId="1" xfId="0" applyNumberFormat="1" applyFont="1" applyFill="1" applyBorder="1" applyAlignment="1">
      <alignment vertical="center" wrapText="1"/>
    </xf>
    <xf numFmtId="3" fontId="11" fillId="0"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20" fillId="2" borderId="1" xfId="0" applyFont="1" applyFill="1" applyBorder="1" applyAlignment="1">
      <alignment vertical="center" wrapText="1"/>
    </xf>
    <xf numFmtId="3" fontId="11" fillId="4" borderId="1" xfId="2" applyNumberFormat="1" applyFont="1" applyFill="1" applyBorder="1" applyAlignment="1">
      <alignment horizontal="center" vertical="center" wrapText="1"/>
    </xf>
    <xf numFmtId="3" fontId="11" fillId="2" borderId="1" xfId="3" applyNumberFormat="1" applyFont="1" applyFill="1" applyBorder="1" applyAlignment="1">
      <alignment horizontal="center" vertical="center" wrapText="1"/>
    </xf>
    <xf numFmtId="3" fontId="11" fillId="4" borderId="1" xfId="3" applyNumberFormat="1" applyFont="1" applyFill="1" applyBorder="1" applyAlignment="1">
      <alignment horizontal="center" vertical="center" wrapText="1"/>
    </xf>
    <xf numFmtId="3" fontId="11" fillId="2" borderId="1" xfId="3" applyNumberFormat="1" applyFont="1" applyFill="1" applyBorder="1" applyAlignment="1">
      <alignment vertical="center" wrapText="1"/>
    </xf>
    <xf numFmtId="3" fontId="11" fillId="0" borderId="1" xfId="3" applyNumberFormat="1" applyFont="1" applyFill="1" applyBorder="1" applyAlignment="1">
      <alignment vertical="center" wrapText="1"/>
    </xf>
    <xf numFmtId="3" fontId="20" fillId="0" borderId="0" xfId="3" applyNumberFormat="1" applyFont="1" applyFill="1" applyBorder="1" applyAlignment="1">
      <alignment horizontal="center" vertical="center" wrapText="1"/>
    </xf>
    <xf numFmtId="0" fontId="11" fillId="2" borderId="1" xfId="3" applyFont="1" applyFill="1" applyBorder="1" applyAlignment="1">
      <alignment horizontal="center" vertical="center" wrapText="1"/>
    </xf>
    <xf numFmtId="0" fontId="11" fillId="2" borderId="1" xfId="3" applyFont="1" applyFill="1" applyBorder="1" applyAlignment="1">
      <alignment vertical="center" wrapText="1"/>
    </xf>
    <xf numFmtId="3" fontId="11" fillId="4" borderId="1" xfId="3" applyNumberFormat="1" applyFont="1" applyFill="1" applyBorder="1" applyAlignment="1">
      <alignment vertical="center" wrapText="1"/>
    </xf>
    <xf numFmtId="0" fontId="11" fillId="0" borderId="1" xfId="3" applyFont="1" applyFill="1" applyBorder="1" applyAlignment="1">
      <alignment horizontal="center" vertical="center" wrapText="1"/>
    </xf>
    <xf numFmtId="0" fontId="11" fillId="0" borderId="1" xfId="3" applyFont="1" applyFill="1" applyBorder="1" applyAlignment="1">
      <alignment vertical="center" wrapText="1"/>
    </xf>
    <xf numFmtId="0" fontId="11" fillId="4" borderId="1" xfId="2" applyFont="1" applyFill="1" applyBorder="1" applyAlignment="1">
      <alignment horizontal="center" vertical="center" wrapText="1"/>
    </xf>
    <xf numFmtId="0" fontId="20" fillId="0" borderId="0" xfId="2" applyFont="1" applyFill="1" applyBorder="1" applyAlignment="1">
      <alignment vertical="center" wrapText="1"/>
    </xf>
    <xf numFmtId="3" fontId="11" fillId="0" borderId="1" xfId="2" applyNumberFormat="1" applyFont="1" applyFill="1" applyBorder="1" applyAlignment="1">
      <alignment vertical="center" wrapText="1"/>
    </xf>
    <xf numFmtId="3" fontId="11" fillId="2" borderId="1" xfId="2"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1" fillId="0" borderId="1" xfId="2" applyFont="1" applyBorder="1" applyAlignment="1">
      <alignment vertical="center" wrapText="1"/>
    </xf>
    <xf numFmtId="0" fontId="11" fillId="2" borderId="1" xfId="2" applyFont="1" applyFill="1" applyBorder="1" applyAlignment="1">
      <alignment horizontal="center" vertical="center" wrapText="1"/>
    </xf>
    <xf numFmtId="0" fontId="11" fillId="2" borderId="1" xfId="2" applyFont="1" applyFill="1" applyBorder="1" applyAlignment="1">
      <alignment vertical="center" wrapText="1"/>
    </xf>
    <xf numFmtId="3" fontId="11" fillId="4" borderId="1" xfId="2" applyNumberFormat="1" applyFont="1" applyFill="1" applyBorder="1" applyAlignment="1">
      <alignment vertical="center" wrapText="1"/>
    </xf>
    <xf numFmtId="0" fontId="11" fillId="4" borderId="11"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5" fillId="0" borderId="13"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1" fillId="0" borderId="11" xfId="3" applyFont="1" applyBorder="1" applyAlignment="1">
      <alignment horizontal="center" vertical="center" wrapText="1"/>
    </xf>
    <xf numFmtId="0" fontId="11" fillId="0" borderId="13" xfId="3" applyFont="1" applyBorder="1" applyAlignment="1">
      <alignment horizontal="center" vertical="center" wrapText="1"/>
    </xf>
    <xf numFmtId="0" fontId="11" fillId="0" borderId="7" xfId="3" applyFont="1" applyBorder="1" applyAlignment="1">
      <alignment horizontal="center" vertical="center" wrapText="1"/>
    </xf>
    <xf numFmtId="0" fontId="11" fillId="2" borderId="11" xfId="1" applyNumberFormat="1" applyFont="1" applyFill="1" applyBorder="1" applyAlignment="1" applyProtection="1">
      <alignment horizontal="center" vertical="center" wrapText="1"/>
    </xf>
    <xf numFmtId="0" fontId="11" fillId="2" borderId="13" xfId="1" applyNumberFormat="1" applyFont="1" applyFill="1" applyBorder="1" applyAlignment="1" applyProtection="1">
      <alignment horizontal="center" vertical="center" wrapText="1"/>
    </xf>
    <xf numFmtId="0" fontId="11" fillId="2" borderId="7" xfId="1" applyNumberFormat="1" applyFont="1" applyFill="1" applyBorder="1" applyAlignment="1" applyProtection="1">
      <alignment horizontal="center" vertical="center" wrapText="1"/>
    </xf>
    <xf numFmtId="0" fontId="11"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0" borderId="10" xfId="2" applyFont="1" applyBorder="1" applyAlignment="1">
      <alignment horizontal="center" vertical="center" wrapText="1"/>
    </xf>
    <xf numFmtId="0" fontId="11" fillId="0" borderId="15" xfId="2" applyFont="1" applyBorder="1" applyAlignment="1">
      <alignment horizontal="center" vertical="center" wrapText="1"/>
    </xf>
    <xf numFmtId="0" fontId="20" fillId="0" borderId="11" xfId="2" applyFont="1" applyFill="1" applyBorder="1" applyAlignment="1">
      <alignment horizontal="center" vertical="center" wrapText="1"/>
    </xf>
    <xf numFmtId="0" fontId="20" fillId="0" borderId="7" xfId="2"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1" applyNumberFormat="1" applyFont="1" applyFill="1" applyBorder="1" applyAlignment="1" applyProtection="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6" fillId="3" borderId="5"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4" borderId="1" xfId="1" applyNumberFormat="1"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15" fillId="0" borderId="1" xfId="0" applyFont="1" applyBorder="1" applyAlignment="1">
      <alignment horizontal="center" vertical="center" textRotation="90" wrapText="1"/>
    </xf>
    <xf numFmtId="0" fontId="11" fillId="2" borderId="1" xfId="1" applyNumberFormat="1" applyFont="1" applyFill="1" applyBorder="1" applyAlignment="1" applyProtection="1">
      <alignment horizontal="center" vertical="center" wrapText="1"/>
    </xf>
    <xf numFmtId="0" fontId="2" fillId="0" borderId="7" xfId="0" applyFont="1" applyBorder="1" applyAlignment="1">
      <alignment horizontal="center" vertical="center" wrapText="1"/>
    </xf>
    <xf numFmtId="0" fontId="11" fillId="2" borderId="11" xfId="1" applyNumberFormat="1" applyFont="1" applyFill="1" applyBorder="1" applyAlignment="1" applyProtection="1">
      <alignment horizontal="center" vertical="center" wrapText="1"/>
    </xf>
    <xf numFmtId="0" fontId="11" fillId="2" borderId="13" xfId="1" applyNumberFormat="1" applyFont="1" applyFill="1" applyBorder="1" applyAlignment="1" applyProtection="1">
      <alignment horizontal="center" vertical="center" wrapText="1"/>
    </xf>
    <xf numFmtId="0" fontId="11" fillId="2" borderId="7" xfId="1" applyNumberFormat="1" applyFont="1" applyFill="1" applyBorder="1" applyAlignment="1" applyProtection="1">
      <alignment horizontal="center" vertical="center" wrapText="1"/>
    </xf>
    <xf numFmtId="0" fontId="20" fillId="0" borderId="0"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1" xfId="2" applyFont="1" applyFill="1" applyBorder="1" applyAlignment="1">
      <alignment vertical="center" wrapText="1"/>
    </xf>
    <xf numFmtId="0" fontId="0" fillId="0" borderId="16" xfId="0" applyFont="1" applyBorder="1" applyAlignment="1">
      <alignment vertical="center" textRotation="90" wrapText="1"/>
    </xf>
    <xf numFmtId="0" fontId="0" fillId="0" borderId="17" xfId="0" applyFont="1" applyBorder="1" applyAlignment="1">
      <alignment vertical="center" textRotation="90" wrapText="1"/>
    </xf>
    <xf numFmtId="0" fontId="0" fillId="0" borderId="4" xfId="0" applyFont="1" applyBorder="1" applyAlignment="1">
      <alignment vertical="center" textRotation="90" wrapText="1"/>
    </xf>
    <xf numFmtId="3" fontId="11" fillId="0" borderId="1" xfId="2" applyNumberFormat="1" applyFont="1" applyFill="1" applyBorder="1" applyAlignment="1">
      <alignment horizontal="center" vertical="center" wrapText="1"/>
    </xf>
    <xf numFmtId="0" fontId="11" fillId="0" borderId="11" xfId="1" applyNumberFormat="1" applyFont="1" applyFill="1" applyBorder="1" applyAlignment="1" applyProtection="1">
      <alignment horizontal="center" vertical="center" wrapText="1"/>
    </xf>
    <xf numFmtId="0" fontId="11" fillId="0" borderId="7" xfId="1" applyNumberFormat="1" applyFont="1" applyFill="1" applyBorder="1" applyAlignment="1" applyProtection="1">
      <alignment horizontal="center" vertical="center" wrapText="1"/>
    </xf>
    <xf numFmtId="0" fontId="11" fillId="0" borderId="11" xfId="2" applyFont="1" applyFill="1" applyBorder="1" applyAlignment="1">
      <alignment horizontal="center" vertical="center" wrapText="1"/>
    </xf>
    <xf numFmtId="0" fontId="11" fillId="0" borderId="7" xfId="2" applyFont="1" applyFill="1" applyBorder="1" applyAlignment="1">
      <alignment horizontal="center" vertical="center" wrapText="1"/>
    </xf>
    <xf numFmtId="3" fontId="11" fillId="0" borderId="1" xfId="3" applyNumberFormat="1"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textRotation="90" wrapText="1"/>
    </xf>
    <xf numFmtId="14" fontId="2" fillId="0" borderId="1" xfId="0" applyNumberFormat="1" applyFont="1" applyBorder="1" applyAlignment="1">
      <alignment horizontal="center" vertical="center" textRotation="90" wrapText="1"/>
    </xf>
    <xf numFmtId="3" fontId="16" fillId="3" borderId="3" xfId="0" applyNumberFormat="1" applyFont="1" applyFill="1" applyBorder="1" applyAlignment="1">
      <alignment horizontal="center" vertical="center" textRotation="90" wrapText="1"/>
    </xf>
    <xf numFmtId="0" fontId="2" fillId="2" borderId="0" xfId="0" applyFont="1" applyFill="1" applyAlignment="1">
      <alignment vertical="center" wrapText="1"/>
    </xf>
    <xf numFmtId="3" fontId="22" fillId="2" borderId="1" xfId="4" applyNumberFormat="1" applyFill="1" applyBorder="1" applyAlignment="1">
      <alignment horizontal="center" vertical="center" wrapText="1"/>
    </xf>
    <xf numFmtId="0" fontId="11" fillId="0" borderId="11" xfId="3" applyFont="1" applyBorder="1" applyAlignment="1">
      <alignment horizontal="center" vertical="center" wrapText="1"/>
    </xf>
    <xf numFmtId="0" fontId="11" fillId="2" borderId="11" xfId="1" applyNumberFormat="1" applyFont="1" applyFill="1" applyBorder="1" applyAlignment="1" applyProtection="1">
      <alignment horizontal="center" vertical="center" wrapText="1"/>
    </xf>
    <xf numFmtId="0" fontId="11" fillId="2" borderId="13" xfId="1" applyNumberFormat="1" applyFont="1" applyFill="1" applyBorder="1" applyAlignment="1" applyProtection="1">
      <alignment horizontal="center" vertical="center"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1" applyNumberFormat="1" applyFont="1" applyFill="1" applyBorder="1" applyAlignment="1" applyProtection="1">
      <alignment horizontal="center" vertical="center" wrapText="1"/>
    </xf>
    <xf numFmtId="0" fontId="16" fillId="3" borderId="5" xfId="0" applyFont="1" applyFill="1" applyBorder="1" applyAlignment="1">
      <alignment horizontal="center" vertical="center"/>
    </xf>
    <xf numFmtId="0" fontId="16" fillId="3" borderId="5" xfId="0" applyFont="1" applyFill="1" applyBorder="1" applyAlignment="1">
      <alignment horizontal="center" vertical="center"/>
    </xf>
    <xf numFmtId="0" fontId="11" fillId="0" borderId="1" xfId="0" applyFont="1" applyBorder="1" applyAlignment="1">
      <alignment vertical="center" wrapText="1"/>
    </xf>
    <xf numFmtId="0" fontId="11" fillId="2" borderId="13" xfId="0" applyFont="1" applyFill="1" applyBorder="1" applyAlignment="1">
      <alignment horizontal="center" vertical="center" wrapText="1"/>
    </xf>
    <xf numFmtId="0" fontId="11" fillId="4" borderId="1" xfId="1" applyNumberFormat="1"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15" fillId="0" borderId="1" xfId="0" applyFont="1" applyBorder="1" applyAlignment="1">
      <alignment horizontal="center" vertical="center" textRotation="90" wrapText="1"/>
    </xf>
    <xf numFmtId="0" fontId="11" fillId="2" borderId="1" xfId="1" applyNumberFormat="1" applyFont="1" applyFill="1" applyBorder="1" applyAlignment="1" applyProtection="1">
      <alignment horizontal="center" vertical="center" wrapText="1"/>
    </xf>
    <xf numFmtId="0" fontId="15" fillId="0" borderId="1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11" xfId="1" applyNumberFormat="1" applyFont="1" applyFill="1" applyBorder="1" applyAlignment="1" applyProtection="1">
      <alignment horizontal="center" vertical="center" wrapText="1"/>
    </xf>
    <xf numFmtId="0" fontId="11" fillId="0" borderId="7" xfId="1" applyNumberFormat="1" applyFont="1" applyFill="1" applyBorder="1" applyAlignment="1" applyProtection="1">
      <alignment horizontal="center" vertical="center" wrapText="1"/>
    </xf>
    <xf numFmtId="0" fontId="11" fillId="0" borderId="11" xfId="3" applyFont="1" applyBorder="1" applyAlignment="1">
      <alignment horizontal="center" vertical="center" wrapText="1"/>
    </xf>
    <xf numFmtId="0" fontId="11" fillId="0" borderId="13" xfId="3" applyFont="1" applyBorder="1" applyAlignment="1">
      <alignment horizontal="center" vertical="center" wrapText="1"/>
    </xf>
    <xf numFmtId="0" fontId="11" fillId="0" borderId="7" xfId="3" applyFont="1" applyBorder="1" applyAlignment="1">
      <alignment horizontal="center" vertical="center" wrapText="1"/>
    </xf>
    <xf numFmtId="0" fontId="11" fillId="2" borderId="11" xfId="1" applyNumberFormat="1" applyFont="1" applyFill="1" applyBorder="1" applyAlignment="1" applyProtection="1">
      <alignment horizontal="center" vertical="center" wrapText="1"/>
    </xf>
    <xf numFmtId="0" fontId="11" fillId="2" borderId="13" xfId="1" applyNumberFormat="1" applyFont="1" applyFill="1" applyBorder="1" applyAlignment="1" applyProtection="1">
      <alignment horizontal="center" vertical="center" wrapText="1"/>
    </xf>
    <xf numFmtId="0" fontId="11" fillId="2" borderId="7" xfId="1" applyNumberFormat="1" applyFont="1" applyFill="1" applyBorder="1" applyAlignment="1" applyProtection="1">
      <alignment horizontal="center" vertical="center" wrapText="1"/>
    </xf>
    <xf numFmtId="165" fontId="2" fillId="0" borderId="0" xfId="0" applyNumberFormat="1" applyFont="1" applyBorder="1"/>
    <xf numFmtId="0" fontId="2" fillId="2" borderId="0" xfId="0" applyFont="1" applyFill="1"/>
    <xf numFmtId="0" fontId="11" fillId="0" borderId="1" xfId="0" applyFont="1" applyFill="1" applyBorder="1" applyAlignment="1">
      <alignment horizontal="center" vertical="center" wrapText="1"/>
    </xf>
    <xf numFmtId="0" fontId="2" fillId="2" borderId="0" xfId="0" applyFont="1" applyFill="1" applyBorder="1"/>
    <xf numFmtId="0" fontId="11" fillId="2" borderId="1" xfId="0" applyFont="1" applyFill="1" applyBorder="1" applyAlignment="1">
      <alignment horizontal="left" vertical="center" wrapText="1"/>
    </xf>
    <xf numFmtId="3" fontId="20" fillId="2" borderId="0" xfId="0" applyNumberFormat="1" applyFont="1" applyFill="1" applyBorder="1" applyAlignment="1">
      <alignment horizontal="center" vertical="center" wrapText="1"/>
    </xf>
    <xf numFmtId="3" fontId="20" fillId="2" borderId="0" xfId="0" applyNumberFormat="1" applyFont="1" applyFill="1" applyBorder="1" applyAlignment="1">
      <alignment vertical="center" wrapText="1"/>
    </xf>
    <xf numFmtId="0" fontId="20" fillId="2" borderId="0" xfId="0" applyFont="1" applyFill="1" applyBorder="1" applyAlignment="1">
      <alignment vertical="center" wrapText="1"/>
    </xf>
    <xf numFmtId="14" fontId="2" fillId="2" borderId="0" xfId="0" applyNumberFormat="1" applyFont="1" applyFill="1" applyBorder="1" applyAlignment="1">
      <alignment horizontal="center" vertical="center" textRotation="90" wrapText="1"/>
    </xf>
    <xf numFmtId="14" fontId="2" fillId="2" borderId="0" xfId="0" applyNumberFormat="1" applyFont="1" applyFill="1" applyBorder="1" applyAlignment="1">
      <alignment horizontal="center" vertical="center" textRotation="90"/>
    </xf>
    <xf numFmtId="0" fontId="20" fillId="2" borderId="2" xfId="0" applyFont="1" applyFill="1" applyBorder="1" applyAlignment="1">
      <alignment vertical="center" wrapText="1"/>
    </xf>
    <xf numFmtId="3" fontId="11" fillId="4" borderId="1" xfId="0" applyNumberFormat="1" applyFont="1" applyFill="1" applyBorder="1" applyAlignment="1">
      <alignment horizontal="center" vertical="center" wrapText="1"/>
    </xf>
    <xf numFmtId="3" fontId="2" fillId="0" borderId="0" xfId="0" applyNumberFormat="1" applyFont="1" applyFill="1" applyBorder="1"/>
    <xf numFmtId="0" fontId="11" fillId="2" borderId="11" xfId="0" applyFont="1" applyFill="1" applyBorder="1" applyAlignment="1">
      <alignment vertical="center" wrapText="1"/>
    </xf>
    <xf numFmtId="14" fontId="11"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4" fontId="14" fillId="0" borderId="7" xfId="0" applyNumberFormat="1" applyFont="1" applyBorder="1" applyAlignment="1">
      <alignment horizontal="center" vertical="center" textRotation="90" wrapText="1"/>
    </xf>
    <xf numFmtId="164" fontId="24" fillId="2" borderId="1" xfId="0" applyNumberFormat="1" applyFont="1" applyFill="1" applyBorder="1" applyAlignment="1">
      <alignment horizontal="center" vertical="center" textRotation="90" wrapText="1"/>
    </xf>
    <xf numFmtId="0" fontId="14" fillId="0" borderId="1" xfId="0" applyFont="1" applyFill="1" applyBorder="1" applyAlignment="1">
      <alignment vertical="center" wrapText="1"/>
    </xf>
    <xf numFmtId="0" fontId="4" fillId="0" borderId="1" xfId="0" applyFont="1" applyFill="1" applyBorder="1" applyAlignment="1">
      <alignment vertical="center" wrapText="1"/>
    </xf>
    <xf numFmtId="2" fontId="4" fillId="2" borderId="1" xfId="0" applyNumberFormat="1" applyFont="1" applyFill="1" applyBorder="1" applyAlignment="1">
      <alignment horizontal="center" vertical="center"/>
    </xf>
    <xf numFmtId="0" fontId="4" fillId="0" borderId="1" xfId="0" applyFont="1" applyBorder="1" applyAlignment="1">
      <alignment horizontal="center" vertical="center"/>
    </xf>
    <xf numFmtId="2" fontId="4" fillId="0" borderId="9"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7" xfId="0" applyNumberFormat="1" applyFont="1" applyBorder="1" applyAlignment="1">
      <alignment horizontal="center" vertical="center" textRotation="90" wrapText="1"/>
    </xf>
    <xf numFmtId="0" fontId="25" fillId="0" borderId="2"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3" fontId="11" fillId="4" borderId="1" xfId="5" applyNumberFormat="1" applyFont="1" applyFill="1" applyBorder="1" applyAlignment="1">
      <alignment vertical="center" wrapText="1"/>
    </xf>
    <xf numFmtId="3" fontId="11" fillId="0" borderId="1" xfId="5" applyNumberFormat="1" applyFont="1" applyFill="1" applyBorder="1" applyAlignment="1">
      <alignment horizontal="center" vertical="center" wrapText="1"/>
    </xf>
    <xf numFmtId="3" fontId="11" fillId="0" borderId="1" xfId="5" applyNumberFormat="1" applyFont="1" applyFill="1" applyBorder="1" applyAlignment="1">
      <alignment vertical="center" wrapText="1"/>
    </xf>
    <xf numFmtId="3" fontId="24" fillId="2" borderId="1" xfId="5" applyNumberFormat="1" applyFont="1" applyFill="1" applyBorder="1" applyAlignment="1">
      <alignment horizontal="center" vertical="center" wrapText="1"/>
    </xf>
    <xf numFmtId="0" fontId="11" fillId="0" borderId="1" xfId="5" applyFont="1" applyFill="1" applyBorder="1" applyAlignment="1">
      <alignment vertical="center" wrapText="1"/>
    </xf>
    <xf numFmtId="0" fontId="11" fillId="0" borderId="1" xfId="5" applyFont="1" applyFill="1" applyBorder="1" applyAlignment="1">
      <alignment horizontal="center" vertical="center" wrapText="1"/>
    </xf>
    <xf numFmtId="0" fontId="11" fillId="4" borderId="7" xfId="5" applyFont="1" applyFill="1" applyBorder="1" applyAlignment="1">
      <alignment horizontal="center" vertical="center" wrapText="1"/>
    </xf>
    <xf numFmtId="0" fontId="11" fillId="0" borderId="1" xfId="0" applyFont="1" applyFill="1" applyBorder="1" applyAlignment="1">
      <alignment vertical="center" wrapText="1"/>
    </xf>
    <xf numFmtId="0" fontId="11" fillId="4" borderId="1" xfId="0" applyFont="1" applyFill="1" applyBorder="1" applyAlignment="1">
      <alignment horizontal="center" vertical="center" wrapText="1"/>
    </xf>
    <xf numFmtId="3" fontId="11" fillId="2" borderId="1" xfId="5" applyNumberFormat="1" applyFont="1" applyFill="1" applyBorder="1" applyAlignment="1">
      <alignment horizontal="center" vertical="center" wrapText="1"/>
    </xf>
    <xf numFmtId="14" fontId="2" fillId="0" borderId="7" xfId="0" applyNumberFormat="1" applyFont="1" applyBorder="1" applyAlignment="1">
      <alignment horizontal="center" vertical="center" textRotation="90" wrapText="1"/>
    </xf>
    <xf numFmtId="0" fontId="20" fillId="0" borderId="7" xfId="5" applyFont="1" applyFill="1" applyBorder="1" applyAlignment="1">
      <alignment horizontal="center" vertical="center" wrapText="1"/>
    </xf>
    <xf numFmtId="0" fontId="20" fillId="0" borderId="0" xfId="5" applyFont="1" applyFill="1" applyBorder="1" applyAlignment="1">
      <alignment horizontal="center" vertical="center" wrapText="1"/>
    </xf>
    <xf numFmtId="0" fontId="20" fillId="0" borderId="11" xfId="5"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wrapText="1"/>
    </xf>
    <xf numFmtId="3" fontId="11" fillId="4" borderId="1" xfId="0" applyNumberFormat="1" applyFont="1" applyFill="1" applyBorder="1" applyAlignment="1">
      <alignment vertical="center" wrapText="1"/>
    </xf>
    <xf numFmtId="0" fontId="2" fillId="0" borderId="1" xfId="0" applyFont="1" applyBorder="1" applyAlignment="1">
      <alignment vertical="center"/>
    </xf>
    <xf numFmtId="0" fontId="2" fillId="0" borderId="2" xfId="0" applyFont="1" applyBorder="1" applyAlignment="1">
      <alignment horizontal="center" vertical="center"/>
    </xf>
    <xf numFmtId="0" fontId="4" fillId="0" borderId="0" xfId="0" applyFont="1" applyAlignment="1">
      <alignment vertical="center" wrapText="1"/>
    </xf>
    <xf numFmtId="0" fontId="24" fillId="4"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vertical="center" wrapText="1"/>
    </xf>
    <xf numFmtId="0" fontId="29" fillId="0" borderId="1" xfId="0"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2" fontId="2" fillId="2" borderId="11" xfId="0" applyNumberFormat="1" applyFont="1" applyFill="1" applyBorder="1" applyAlignment="1">
      <alignment horizontal="center" vertical="center"/>
    </xf>
    <xf numFmtId="0" fontId="11" fillId="2" borderId="1" xfId="0" applyFont="1" applyFill="1" applyBorder="1" applyAlignment="1">
      <alignment wrapText="1"/>
    </xf>
    <xf numFmtId="0" fontId="2" fillId="0" borderId="1" xfId="0" applyFont="1" applyBorder="1" applyAlignment="1">
      <alignment wrapText="1"/>
    </xf>
    <xf numFmtId="0" fontId="27" fillId="2" borderId="1" xfId="0" applyFont="1" applyFill="1" applyBorder="1" applyAlignment="1">
      <alignment horizontal="center" vertical="center" wrapText="1"/>
    </xf>
    <xf numFmtId="0" fontId="27" fillId="2" borderId="1" xfId="1" applyNumberFormat="1" applyFont="1" applyFill="1" applyBorder="1" applyAlignment="1" applyProtection="1">
      <alignment horizontal="center" vertical="center" wrapText="1"/>
    </xf>
    <xf numFmtId="3" fontId="11" fillId="2" borderId="11" xfId="0" applyNumberFormat="1" applyFont="1" applyFill="1" applyBorder="1" applyAlignment="1">
      <alignment vertical="center" wrapText="1"/>
    </xf>
    <xf numFmtId="0" fontId="27" fillId="2" borderId="11" xfId="0" applyFont="1" applyFill="1" applyBorder="1" applyAlignment="1">
      <alignment vertical="center" wrapText="1"/>
    </xf>
    <xf numFmtId="0" fontId="27" fillId="2" borderId="11" xfId="1" applyNumberFormat="1" applyFont="1" applyFill="1" applyBorder="1" applyAlignment="1" applyProtection="1">
      <alignment horizontal="center" vertical="center" wrapText="1"/>
    </xf>
    <xf numFmtId="0" fontId="4" fillId="2" borderId="1" xfId="0" applyFont="1" applyFill="1" applyBorder="1" applyAlignment="1">
      <alignment wrapText="1"/>
    </xf>
    <xf numFmtId="0" fontId="4" fillId="2" borderId="1" xfId="0" applyFont="1" applyFill="1" applyBorder="1" applyAlignment="1">
      <alignment horizontal="center" vertical="center"/>
    </xf>
    <xf numFmtId="2" fontId="4" fillId="2" borderId="9"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7" xfId="0" applyNumberFormat="1" applyFont="1" applyFill="1" applyBorder="1" applyAlignment="1">
      <alignment horizontal="center" vertical="center" textRotation="90" wrapText="1"/>
    </xf>
    <xf numFmtId="0" fontId="31" fillId="2" borderId="1" xfId="0" applyFont="1" applyFill="1" applyBorder="1" applyAlignment="1">
      <alignment wrapText="1"/>
    </xf>
    <xf numFmtId="3" fontId="11" fillId="2" borderId="1" xfId="5" applyNumberFormat="1" applyFont="1" applyFill="1" applyBorder="1" applyAlignment="1">
      <alignment vertical="center" wrapText="1"/>
    </xf>
    <xf numFmtId="0" fontId="20" fillId="2" borderId="0" xfId="0" applyFont="1" applyFill="1" applyBorder="1" applyAlignment="1">
      <alignment horizontal="center" vertical="center" wrapText="1"/>
    </xf>
    <xf numFmtId="164" fontId="11" fillId="2" borderId="1" xfId="0" applyNumberFormat="1" applyFont="1" applyFill="1" applyBorder="1" applyAlignment="1">
      <alignment horizontal="center" vertical="center" textRotation="90" wrapText="1"/>
    </xf>
    <xf numFmtId="3" fontId="11" fillId="2" borderId="13"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3" fontId="11" fillId="2" borderId="11" xfId="0" applyNumberFormat="1" applyFont="1" applyFill="1" applyBorder="1" applyAlignment="1">
      <alignment horizontal="center" vertical="center" wrapText="1"/>
    </xf>
    <xf numFmtId="0" fontId="20" fillId="2" borderId="1" xfId="0" applyFont="1" applyFill="1" applyBorder="1" applyAlignment="1">
      <alignment horizontal="left" vertical="center" wrapText="1"/>
    </xf>
    <xf numFmtId="9"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8" xfId="0" applyFont="1" applyFill="1" applyBorder="1" applyAlignment="1">
      <alignment horizontal="center" vertical="center" textRotation="90" wrapText="1"/>
    </xf>
    <xf numFmtId="0" fontId="31" fillId="2" borderId="3" xfId="0" applyFont="1" applyFill="1" applyBorder="1" applyAlignment="1">
      <alignment horizontal="center" vertical="center" textRotation="90" wrapText="1"/>
    </xf>
    <xf numFmtId="0" fontId="31" fillId="2" borderId="12" xfId="0" applyFont="1" applyFill="1" applyBorder="1" applyAlignment="1">
      <alignment horizontal="center" vertical="center" wrapText="1"/>
    </xf>
    <xf numFmtId="0" fontId="31" fillId="2" borderId="5" xfId="0" applyFont="1" applyFill="1" applyBorder="1" applyAlignment="1">
      <alignment horizontal="center" vertical="center"/>
    </xf>
    <xf numFmtId="0" fontId="31" fillId="2" borderId="3" xfId="0" applyFont="1" applyFill="1" applyBorder="1" applyAlignment="1">
      <alignment vertical="center" wrapText="1"/>
    </xf>
    <xf numFmtId="0" fontId="31"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textRotation="90"/>
    </xf>
    <xf numFmtId="0" fontId="4" fillId="2" borderId="0" xfId="0" applyFont="1" applyFill="1" applyBorder="1" applyAlignment="1">
      <alignment horizontal="center"/>
    </xf>
    <xf numFmtId="0" fontId="11" fillId="2" borderId="1" xfId="5" applyFont="1" applyFill="1" applyBorder="1" applyAlignment="1">
      <alignment vertical="center" wrapText="1"/>
    </xf>
    <xf numFmtId="0" fontId="11" fillId="2" borderId="1" xfId="5" applyFont="1" applyFill="1" applyBorder="1" applyAlignment="1">
      <alignment horizontal="center" vertical="center" wrapText="1"/>
    </xf>
    <xf numFmtId="0" fontId="11" fillId="0" borderId="1" xfId="5" applyFont="1" applyBorder="1" applyAlignment="1">
      <alignment vertical="center" wrapText="1"/>
    </xf>
    <xf numFmtId="0" fontId="11" fillId="0" borderId="7" xfId="5" applyFont="1" applyFill="1" applyBorder="1" applyAlignment="1">
      <alignment horizontal="center" vertical="center" wrapText="1"/>
    </xf>
    <xf numFmtId="0" fontId="11" fillId="4" borderId="11" xfId="5" applyFont="1" applyFill="1" applyBorder="1" applyAlignment="1">
      <alignment horizontal="center" vertical="center" wrapText="1"/>
    </xf>
    <xf numFmtId="0" fontId="11" fillId="0" borderId="11" xfId="5" applyFont="1" applyFill="1" applyBorder="1" applyAlignment="1">
      <alignment horizontal="center" vertical="center" wrapText="1"/>
    </xf>
    <xf numFmtId="0" fontId="11" fillId="4" borderId="1" xfId="5" applyFont="1" applyFill="1" applyBorder="1" applyAlignment="1">
      <alignment horizontal="center" vertical="center" wrapText="1"/>
    </xf>
    <xf numFmtId="0" fontId="11" fillId="0" borderId="15" xfId="5" applyFont="1" applyBorder="1" applyAlignment="1">
      <alignment horizontal="center" vertical="center" wrapText="1"/>
    </xf>
    <xf numFmtId="0" fontId="20" fillId="0" borderId="0" xfId="5" applyFont="1" applyFill="1" applyBorder="1" applyAlignment="1">
      <alignment vertical="center" wrapText="1"/>
    </xf>
    <xf numFmtId="0" fontId="11" fillId="0" borderId="10" xfId="5" applyFont="1" applyBorder="1" applyAlignment="1">
      <alignment horizontal="center" vertical="center" wrapText="1"/>
    </xf>
    <xf numFmtId="0" fontId="29"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9" fontId="4"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4" fillId="0" borderId="1" xfId="0" applyFont="1" applyBorder="1" applyAlignment="1">
      <alignment horizontal="center" vertical="center" wrapText="1"/>
    </xf>
    <xf numFmtId="9" fontId="14" fillId="0" borderId="1" xfId="0" applyNumberFormat="1" applyFont="1" applyBorder="1" applyAlignment="1">
      <alignment horizontal="center" wrapText="1"/>
    </xf>
    <xf numFmtId="0" fontId="35" fillId="2" borderId="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0" xfId="0" applyFont="1" applyFill="1" applyBorder="1" applyAlignment="1">
      <alignment horizontal="center" vertical="center" textRotation="90" wrapText="1"/>
    </xf>
    <xf numFmtId="0" fontId="35"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36" fillId="0" borderId="1" xfId="0" applyFont="1" applyFill="1" applyBorder="1" applyAlignment="1">
      <alignment horizontal="center" vertical="center" wrapText="1" readingOrder="1"/>
    </xf>
    <xf numFmtId="0" fontId="2" fillId="2" borderId="22" xfId="0" applyFont="1" applyFill="1" applyBorder="1" applyAlignment="1">
      <alignment horizontal="center" vertical="center" wrapText="1"/>
    </xf>
    <xf numFmtId="0" fontId="29" fillId="0" borderId="0" xfId="0" applyFont="1" applyFill="1" applyAlignment="1">
      <alignment horizontal="center" vertical="center" wrapText="1" readingOrder="1"/>
    </xf>
    <xf numFmtId="0" fontId="34" fillId="0" borderId="1" xfId="0"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9" fontId="3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Alignment="1">
      <alignment horizontal="justify" vertical="center"/>
    </xf>
    <xf numFmtId="0" fontId="15" fillId="0" borderId="0" xfId="0" applyFont="1" applyBorder="1" applyAlignment="1">
      <alignment vertical="center" textRotation="90" wrapText="1"/>
    </xf>
    <xf numFmtId="0" fontId="15" fillId="0" borderId="0" xfId="0" applyFont="1" applyFill="1" applyBorder="1" applyAlignment="1">
      <alignment vertical="center" textRotation="90" wrapText="1"/>
    </xf>
    <xf numFmtId="3" fontId="11"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textRotation="90" wrapText="1"/>
    </xf>
    <xf numFmtId="164" fontId="11" fillId="0" borderId="0" xfId="0" applyNumberFormat="1" applyFont="1" applyFill="1" applyBorder="1" applyAlignment="1">
      <alignment horizontal="center" vertical="center" textRotation="90"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1" applyNumberFormat="1" applyFont="1" applyFill="1" applyBorder="1" applyAlignment="1" applyProtection="1">
      <alignment horizontal="center" vertical="center" wrapText="1"/>
    </xf>
    <xf numFmtId="0" fontId="15" fillId="0" borderId="0" xfId="0" applyFont="1" applyFill="1" applyBorder="1" applyAlignment="1">
      <alignment horizontal="center" vertical="center" textRotation="90" wrapText="1"/>
    </xf>
    <xf numFmtId="3" fontId="11" fillId="0" borderId="0" xfId="5" applyNumberFormat="1" applyFont="1" applyFill="1" applyBorder="1" applyAlignment="1">
      <alignment vertical="center" wrapText="1"/>
    </xf>
    <xf numFmtId="3" fontId="11" fillId="0" borderId="0" xfId="5"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3" fontId="11" fillId="0" borderId="0" xfId="0" applyNumberFormat="1" applyFont="1" applyFill="1" applyBorder="1" applyAlignment="1">
      <alignment vertical="center" wrapText="1"/>
    </xf>
    <xf numFmtId="0" fontId="20" fillId="0" borderId="0" xfId="0" applyFont="1" applyFill="1" applyBorder="1" applyAlignment="1">
      <alignment vertical="center" wrapText="1"/>
    </xf>
    <xf numFmtId="3" fontId="11" fillId="9" borderId="3" xfId="0" applyNumberFormat="1"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0" borderId="23" xfId="0" applyFont="1" applyFill="1" applyBorder="1" applyAlignment="1">
      <alignment horizontal="center" vertical="center" wrapText="1"/>
    </xf>
    <xf numFmtId="3" fontId="11" fillId="2" borderId="24" xfId="0" applyNumberFormat="1" applyFont="1" applyFill="1" applyBorder="1" applyAlignment="1">
      <alignment horizontal="center" vertical="center" wrapText="1"/>
    </xf>
    <xf numFmtId="0" fontId="2" fillId="0" borderId="24" xfId="0" applyFont="1" applyBorder="1" applyAlignment="1">
      <alignment horizontal="center" vertical="center" wrapText="1"/>
    </xf>
    <xf numFmtId="3" fontId="11" fillId="2" borderId="24" xfId="0" applyNumberFormat="1" applyFont="1" applyFill="1" applyBorder="1" applyAlignment="1">
      <alignment vertical="center" wrapText="1"/>
    </xf>
    <xf numFmtId="2" fontId="2" fillId="2" borderId="24" xfId="0" applyNumberFormat="1" applyFont="1" applyFill="1" applyBorder="1" applyAlignment="1">
      <alignment horizontal="center" vertical="center"/>
    </xf>
    <xf numFmtId="0" fontId="2" fillId="0" borderId="24" xfId="0" applyFont="1" applyBorder="1" applyAlignment="1">
      <alignment horizontal="center" vertical="center"/>
    </xf>
    <xf numFmtId="2" fontId="2" fillId="0" borderId="25" xfId="0" applyNumberFormat="1" applyFont="1" applyBorder="1" applyAlignment="1">
      <alignment horizontal="center" vertical="center" wrapText="1"/>
    </xf>
    <xf numFmtId="14" fontId="2" fillId="0" borderId="26" xfId="0" applyNumberFormat="1" applyFont="1" applyBorder="1" applyAlignment="1">
      <alignment horizontal="center" vertical="center" textRotation="90" wrapText="1"/>
    </xf>
    <xf numFmtId="14" fontId="2" fillId="0" borderId="24" xfId="0" applyNumberFormat="1" applyFont="1" applyFill="1" applyBorder="1" applyAlignment="1">
      <alignment horizontal="center" vertical="center" textRotation="90" wrapText="1"/>
    </xf>
    <xf numFmtId="0" fontId="2" fillId="0" borderId="24"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2" fillId="0" borderId="29" xfId="0" applyFont="1" applyFill="1" applyBorder="1" applyAlignment="1">
      <alignment horizontal="center" vertical="center" wrapText="1"/>
    </xf>
    <xf numFmtId="14" fontId="2" fillId="0" borderId="1" xfId="0" applyNumberFormat="1" applyFont="1" applyFill="1" applyBorder="1" applyAlignment="1">
      <alignment horizontal="center" vertical="center" textRotation="90" wrapText="1"/>
    </xf>
    <xf numFmtId="0" fontId="15" fillId="0" borderId="2" xfId="0" applyFont="1" applyFill="1" applyBorder="1" applyAlignment="1">
      <alignment horizontal="center" vertical="center" wrapText="1"/>
    </xf>
    <xf numFmtId="0" fontId="2" fillId="0" borderId="31" xfId="0" applyFont="1" applyFill="1" applyBorder="1" applyAlignment="1">
      <alignment horizontal="center" vertical="center" wrapText="1"/>
    </xf>
    <xf numFmtId="3" fontId="11" fillId="0" borderId="32" xfId="0" applyNumberFormat="1" applyFont="1" applyFill="1" applyBorder="1" applyAlignment="1">
      <alignment horizontal="center" vertical="center" wrapText="1"/>
    </xf>
    <xf numFmtId="9" fontId="14" fillId="0" borderId="32" xfId="0" applyNumberFormat="1" applyFont="1" applyBorder="1" applyAlignment="1">
      <alignment horizontal="center" vertical="center" wrapText="1"/>
    </xf>
    <xf numFmtId="3" fontId="11" fillId="0" borderId="32" xfId="0" applyNumberFormat="1" applyFont="1" applyFill="1" applyBorder="1" applyAlignment="1">
      <alignment vertical="center" wrapText="1"/>
    </xf>
    <xf numFmtId="2" fontId="2" fillId="2" borderId="32" xfId="0" applyNumberFormat="1" applyFont="1" applyFill="1" applyBorder="1" applyAlignment="1">
      <alignment horizontal="center" vertical="center"/>
    </xf>
    <xf numFmtId="0" fontId="2" fillId="0" borderId="32" xfId="0" applyFont="1" applyBorder="1" applyAlignment="1">
      <alignment horizontal="center" vertical="center"/>
    </xf>
    <xf numFmtId="2" fontId="2" fillId="0" borderId="33" xfId="0" applyNumberFormat="1" applyFont="1" applyBorder="1" applyAlignment="1">
      <alignment horizontal="center" vertical="center" wrapText="1"/>
    </xf>
    <xf numFmtId="0" fontId="14" fillId="0" borderId="32" xfId="0" applyFont="1" applyBorder="1" applyAlignment="1">
      <alignment horizontal="center" vertical="center" wrapText="1"/>
    </xf>
    <xf numFmtId="14" fontId="2" fillId="0" borderId="32" xfId="0" applyNumberFormat="1" applyFont="1" applyBorder="1" applyAlignment="1">
      <alignment horizontal="center" vertical="center" textRotation="90" wrapText="1"/>
    </xf>
    <xf numFmtId="14" fontId="2" fillId="0" borderId="32" xfId="0" applyNumberFormat="1" applyFont="1" applyFill="1" applyBorder="1" applyAlignment="1">
      <alignment horizontal="center" vertical="center" textRotation="90" wrapText="1"/>
    </xf>
    <xf numFmtId="0" fontId="2" fillId="0" borderId="32" xfId="0" applyFont="1" applyFill="1" applyBorder="1" applyAlignment="1">
      <alignment horizontal="left" vertical="top" wrapText="1"/>
    </xf>
    <xf numFmtId="0" fontId="2" fillId="0" borderId="32"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37" xfId="0" applyFont="1" applyFill="1" applyBorder="1" applyAlignment="1">
      <alignment horizontal="center" vertical="center" textRotation="90" wrapText="1"/>
    </xf>
    <xf numFmtId="0" fontId="16" fillId="3" borderId="12" xfId="0" applyFont="1" applyFill="1" applyBorder="1" applyAlignment="1">
      <alignment horizontal="center" vertical="center" textRotation="90" wrapText="1"/>
    </xf>
    <xf numFmtId="167" fontId="2" fillId="9" borderId="3" xfId="0" applyNumberFormat="1" applyFont="1" applyFill="1" applyBorder="1"/>
    <xf numFmtId="167" fontId="2" fillId="7" borderId="8" xfId="0" applyNumberFormat="1" applyFont="1" applyFill="1" applyBorder="1"/>
    <xf numFmtId="2" fontId="2" fillId="0" borderId="38" xfId="0" applyNumberFormat="1" applyFont="1" applyFill="1" applyBorder="1" applyAlignment="1">
      <alignment horizontal="center" vertical="center"/>
    </xf>
    <xf numFmtId="0" fontId="15" fillId="0" borderId="1" xfId="0" applyFont="1" applyBorder="1" applyAlignment="1">
      <alignment vertical="top" wrapText="1"/>
    </xf>
    <xf numFmtId="0" fontId="15" fillId="0" borderId="11" xfId="0" applyFont="1" applyBorder="1" applyAlignment="1">
      <alignment horizontal="center" vertical="center" wrapText="1"/>
    </xf>
    <xf numFmtId="14" fontId="15" fillId="0" borderId="1" xfId="0" applyNumberFormat="1" applyFont="1" applyBorder="1" applyAlignment="1">
      <alignment horizontal="center" vertical="center" textRotation="90" wrapText="1"/>
    </xf>
    <xf numFmtId="0" fontId="15" fillId="0" borderId="11" xfId="0" applyFont="1" applyBorder="1" applyAlignment="1">
      <alignment vertical="top" wrapText="1"/>
    </xf>
    <xf numFmtId="14" fontId="15" fillId="0" borderId="11" xfId="0" applyNumberFormat="1" applyFont="1" applyBorder="1" applyAlignment="1">
      <alignment horizontal="center" vertical="center" textRotation="90" wrapText="1"/>
    </xf>
    <xf numFmtId="167" fontId="15" fillId="0" borderId="11" xfId="6" applyFont="1" applyBorder="1" applyAlignment="1">
      <alignment horizontal="center" vertical="center" wrapText="1"/>
    </xf>
    <xf numFmtId="2" fontId="15" fillId="2" borderId="11" xfId="0" applyNumberFormat="1" applyFont="1" applyFill="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wrapText="1"/>
    </xf>
    <xf numFmtId="2" fontId="15" fillId="2" borderId="1" xfId="0" applyNumberFormat="1" applyFont="1" applyFill="1" applyBorder="1" applyAlignment="1">
      <alignment horizontal="center" vertical="center"/>
    </xf>
    <xf numFmtId="0" fontId="15" fillId="0" borderId="1" xfId="0" applyFont="1" applyBorder="1" applyAlignment="1">
      <alignment horizontal="center" vertical="center"/>
    </xf>
    <xf numFmtId="2" fontId="15" fillId="0" borderId="9" xfId="0" applyNumberFormat="1" applyFont="1" applyBorder="1" applyAlignment="1">
      <alignment horizontal="center" vertical="center" wrapText="1"/>
    </xf>
    <xf numFmtId="0" fontId="15" fillId="0" borderId="2" xfId="0" applyFont="1" applyBorder="1" applyAlignment="1">
      <alignment horizontal="left" vertical="center"/>
    </xf>
    <xf numFmtId="167" fontId="15" fillId="0" borderId="1" xfId="6" applyFont="1" applyBorder="1" applyAlignment="1">
      <alignment horizontal="center" vertical="center" wrapText="1"/>
    </xf>
    <xf numFmtId="9" fontId="15" fillId="0" borderId="1" xfId="0" applyNumberFormat="1" applyFont="1" applyBorder="1" applyAlignment="1">
      <alignment horizontal="center" vertical="center" wrapText="1"/>
    </xf>
    <xf numFmtId="0" fontId="15" fillId="2" borderId="13" xfId="0" applyFont="1" applyFill="1" applyBorder="1" applyAlignment="1">
      <alignment horizontal="center" vertical="center" wrapText="1"/>
    </xf>
    <xf numFmtId="0" fontId="15" fillId="0" borderId="7" xfId="0" applyFont="1" applyBorder="1" applyAlignment="1">
      <alignment horizontal="center" vertical="center" wrapText="1"/>
    </xf>
    <xf numFmtId="167" fontId="38" fillId="2" borderId="1" xfId="6" applyFont="1" applyFill="1" applyBorder="1" applyAlignment="1">
      <alignment horizontal="center" vertical="center" wrapText="1"/>
    </xf>
    <xf numFmtId="0" fontId="38" fillId="2" borderId="1" xfId="0" applyNumberFormat="1" applyFont="1" applyFill="1" applyBorder="1" applyAlignment="1">
      <alignment horizontal="center" vertical="center" wrapText="1"/>
    </xf>
    <xf numFmtId="14" fontId="15" fillId="0" borderId="7" xfId="0" applyNumberFormat="1" applyFont="1" applyBorder="1" applyAlignment="1">
      <alignment horizontal="center" vertical="center" textRotation="90" wrapText="1"/>
    </xf>
    <xf numFmtId="0" fontId="38" fillId="2" borderId="1" xfId="0" applyFont="1" applyFill="1" applyBorder="1" applyAlignment="1">
      <alignment horizontal="center" vertical="center" wrapText="1"/>
    </xf>
    <xf numFmtId="0" fontId="38" fillId="2" borderId="13" xfId="0" applyFont="1" applyFill="1" applyBorder="1" applyAlignment="1">
      <alignment horizontal="center" vertical="center" wrapText="1"/>
    </xf>
    <xf numFmtId="167" fontId="15" fillId="0" borderId="7" xfId="6" applyFont="1" applyBorder="1" applyAlignment="1">
      <alignment horizontal="center" vertical="center" wrapText="1"/>
    </xf>
    <xf numFmtId="9" fontId="40" fillId="0" borderId="7" xfId="0" applyNumberFormat="1" applyFont="1" applyBorder="1" applyAlignment="1">
      <alignment horizontal="center" vertical="center" wrapText="1"/>
    </xf>
    <xf numFmtId="0" fontId="0" fillId="0" borderId="0" xfId="0" applyFont="1" applyAlignment="1">
      <alignment horizontal="center" vertical="center" wrapText="1"/>
    </xf>
    <xf numFmtId="0" fontId="40" fillId="0" borderId="7" xfId="0" applyFont="1" applyBorder="1" applyAlignment="1">
      <alignment horizontal="center" vertical="center" wrapText="1"/>
    </xf>
    <xf numFmtId="0" fontId="0" fillId="0" borderId="7" xfId="0" applyFont="1" applyBorder="1" applyAlignment="1">
      <alignment horizontal="left" vertical="top" wrapText="1"/>
    </xf>
    <xf numFmtId="0" fontId="15" fillId="2"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16" fillId="3" borderId="5" xfId="0" applyFont="1" applyFill="1" applyBorder="1" applyAlignment="1">
      <alignment horizontal="center" vertical="center"/>
    </xf>
    <xf numFmtId="0" fontId="2" fillId="0" borderId="7" xfId="0" applyFont="1" applyBorder="1" applyAlignment="1">
      <alignment horizontal="center" vertical="center" wrapText="1"/>
    </xf>
    <xf numFmtId="14" fontId="2" fillId="0" borderId="7" xfId="0" applyNumberFormat="1" applyFont="1" applyBorder="1" applyAlignment="1">
      <alignment horizontal="center" vertical="center" textRotation="90" wrapText="1"/>
    </xf>
    <xf numFmtId="0" fontId="2" fillId="0" borderId="1" xfId="0" applyFont="1" applyBorder="1" applyAlignment="1">
      <alignment horizontal="center" vertical="center" wrapText="1"/>
    </xf>
    <xf numFmtId="14" fontId="4" fillId="2" borderId="1" xfId="0" applyNumberFormat="1" applyFont="1" applyFill="1" applyBorder="1" applyAlignment="1">
      <alignment horizontal="center" vertical="center" textRotation="90" wrapText="1"/>
    </xf>
    <xf numFmtId="0" fontId="4" fillId="2" borderId="1" xfId="0" applyFont="1" applyFill="1" applyBorder="1" applyAlignment="1">
      <alignment vertical="center" wrapText="1"/>
    </xf>
    <xf numFmtId="164" fontId="4" fillId="2" borderId="1" xfId="0" applyNumberFormat="1" applyFont="1" applyFill="1" applyBorder="1" applyAlignment="1">
      <alignment horizontal="center" vertical="center" textRotation="90" wrapText="1"/>
    </xf>
    <xf numFmtId="3" fontId="4" fillId="2" borderId="1" xfId="0" applyNumberFormat="1" applyFont="1" applyFill="1" applyBorder="1" applyAlignment="1">
      <alignment vertical="center" wrapText="1"/>
    </xf>
    <xf numFmtId="3" fontId="4" fillId="2" borderId="2"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15" fillId="0" borderId="0" xfId="0" applyFont="1" applyAlignment="1">
      <alignment horizontal="center" vertical="center" wrapText="1"/>
    </xf>
    <xf numFmtId="0" fontId="4" fillId="2" borderId="1" xfId="1" applyNumberFormat="1" applyFont="1" applyFill="1" applyBorder="1" applyAlignment="1" applyProtection="1">
      <alignment horizontal="center" vertical="center" wrapText="1"/>
    </xf>
    <xf numFmtId="0" fontId="15" fillId="0" borderId="0" xfId="0" applyFont="1" applyAlignment="1">
      <alignment horizontal="center" wrapText="1"/>
    </xf>
    <xf numFmtId="3" fontId="4" fillId="6" borderId="2" xfId="0" applyNumberFormat="1" applyFont="1" applyFill="1" applyBorder="1" applyAlignment="1">
      <alignment vertical="center" wrapText="1"/>
    </xf>
    <xf numFmtId="0" fontId="4" fillId="2" borderId="11" xfId="0" applyFont="1" applyFill="1" applyBorder="1" applyAlignment="1">
      <alignment horizontal="center" textRotation="90" wrapText="1"/>
    </xf>
    <xf numFmtId="0" fontId="4" fillId="0" borderId="11" xfId="1" applyNumberFormat="1" applyFont="1" applyFill="1" applyBorder="1" applyAlignment="1" applyProtection="1">
      <alignment horizontal="center" vertical="center" wrapText="1"/>
    </xf>
    <xf numFmtId="0" fontId="4" fillId="2" borderId="11" xfId="1" applyNumberFormat="1" applyFont="1" applyFill="1" applyBorder="1" applyAlignment="1" applyProtection="1">
      <alignment horizontal="center" vertical="center" wrapText="1"/>
    </xf>
    <xf numFmtId="0" fontId="4" fillId="2" borderId="11"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4" fillId="2" borderId="11" xfId="0" applyFont="1" applyFill="1" applyBorder="1" applyAlignment="1">
      <alignment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31" fillId="2" borderId="1" xfId="0" applyFont="1" applyFill="1" applyBorder="1" applyAlignment="1">
      <alignment horizontal="center" vertical="center" wrapText="1"/>
    </xf>
    <xf numFmtId="0" fontId="4" fillId="0"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3" fontId="4" fillId="0" borderId="1" xfId="0" applyNumberFormat="1" applyFont="1" applyBorder="1" applyAlignment="1">
      <alignment horizontal="center" vertical="center" wrapText="1"/>
    </xf>
    <xf numFmtId="0" fontId="4" fillId="0" borderId="1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14" fontId="4" fillId="0" borderId="1" xfId="0" applyNumberFormat="1" applyFont="1" applyBorder="1" applyAlignment="1">
      <alignment horizontal="center" vertical="center" textRotation="90" wrapText="1"/>
    </xf>
    <xf numFmtId="165" fontId="4" fillId="2"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textRotation="90" wrapText="1"/>
    </xf>
    <xf numFmtId="0" fontId="4" fillId="0" borderId="1" xfId="0" applyFont="1" applyBorder="1" applyAlignment="1">
      <alignment horizontal="center" wrapText="1"/>
    </xf>
    <xf numFmtId="0" fontId="4" fillId="0" borderId="2" xfId="0" applyFont="1" applyBorder="1" applyAlignment="1">
      <alignment vertical="center" wrapText="1"/>
    </xf>
    <xf numFmtId="0" fontId="4" fillId="2" borderId="2" xfId="0" applyFont="1" applyFill="1" applyBorder="1" applyAlignment="1">
      <alignment vertical="center" wrapText="1"/>
    </xf>
    <xf numFmtId="0" fontId="4" fillId="0" borderId="7" xfId="0" applyFont="1" applyBorder="1" applyAlignment="1">
      <alignment horizontal="center" vertical="center" wrapText="1"/>
    </xf>
    <xf numFmtId="9" fontId="4" fillId="0" borderId="7" xfId="0" applyNumberFormat="1" applyFont="1" applyBorder="1" applyAlignment="1">
      <alignment horizontal="center" vertical="center" wrapText="1"/>
    </xf>
    <xf numFmtId="165" fontId="4" fillId="0" borderId="1" xfId="0"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14" fontId="4" fillId="2" borderId="2" xfId="0" applyNumberFormat="1" applyFont="1" applyFill="1" applyBorder="1" applyAlignment="1">
      <alignment horizontal="center" vertical="center" textRotation="90"/>
    </xf>
    <xf numFmtId="0" fontId="31" fillId="0" borderId="2" xfId="0" applyFont="1" applyBorder="1" applyAlignment="1">
      <alignment horizontal="center" vertical="center" wrapText="1"/>
    </xf>
    <xf numFmtId="0" fontId="4" fillId="2" borderId="1" xfId="0" applyFont="1" applyFill="1" applyBorder="1" applyAlignment="1">
      <alignment horizontal="center"/>
    </xf>
    <xf numFmtId="3" fontId="4" fillId="2" borderId="1" xfId="0" applyNumberFormat="1" applyFont="1" applyFill="1" applyBorder="1" applyAlignment="1">
      <alignment horizontal="center"/>
    </xf>
    <xf numFmtId="0" fontId="4" fillId="2" borderId="1" xfId="0" applyFont="1" applyFill="1" applyBorder="1" applyAlignment="1">
      <alignment horizontal="center" wrapText="1"/>
    </xf>
    <xf numFmtId="165" fontId="4" fillId="2" borderId="1" xfId="0" applyNumberFormat="1" applyFont="1" applyFill="1" applyBorder="1" applyAlignment="1">
      <alignment horizontal="center"/>
    </xf>
    <xf numFmtId="0" fontId="4" fillId="2" borderId="1" xfId="0" applyFont="1" applyFill="1" applyBorder="1" applyAlignment="1">
      <alignment horizontal="left" vertical="center" wrapText="1"/>
    </xf>
    <xf numFmtId="165" fontId="4" fillId="2" borderId="1" xfId="5" applyNumberFormat="1"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0" borderId="7" xfId="1" applyFont="1" applyFill="1" applyBorder="1" applyAlignment="1" applyProtection="1">
      <alignment horizontal="center" vertical="center" wrapText="1"/>
    </xf>
    <xf numFmtId="164" fontId="4" fillId="0" borderId="1" xfId="0" applyNumberFormat="1" applyFont="1" applyFill="1" applyBorder="1" applyAlignment="1">
      <alignment horizontal="center" vertical="center" textRotation="90" wrapText="1"/>
    </xf>
    <xf numFmtId="3" fontId="4" fillId="0" borderId="1" xfId="0" applyNumberFormat="1" applyFont="1" applyFill="1" applyBorder="1" applyAlignment="1">
      <alignment vertical="center" wrapText="1"/>
    </xf>
    <xf numFmtId="3" fontId="4" fillId="0" borderId="2" xfId="0" applyNumberFormat="1" applyFont="1" applyFill="1" applyBorder="1" applyAlignment="1">
      <alignment vertical="center" wrapText="1"/>
    </xf>
    <xf numFmtId="3" fontId="4" fillId="4" borderId="1" xfId="2" applyNumberFormat="1" applyFont="1" applyFill="1" applyBorder="1" applyAlignment="1">
      <alignment vertical="center" wrapText="1"/>
    </xf>
    <xf numFmtId="3" fontId="4" fillId="2" borderId="1" xfId="2" applyNumberFormat="1" applyFont="1" applyFill="1" applyBorder="1" applyAlignment="1">
      <alignment horizontal="center" vertical="center" wrapText="1"/>
    </xf>
    <xf numFmtId="0" fontId="4" fillId="0" borderId="0" xfId="0" applyFont="1" applyBorder="1" applyAlignment="1">
      <alignment horizontal="center" vertical="center" wrapText="1"/>
    </xf>
    <xf numFmtId="3" fontId="4" fillId="4" borderId="1" xfId="3" applyNumberFormat="1" applyFont="1" applyFill="1" applyBorder="1" applyAlignment="1">
      <alignment vertical="center" wrapText="1"/>
    </xf>
    <xf numFmtId="3" fontId="4" fillId="2" borderId="1" xfId="3" applyNumberFormat="1" applyFont="1" applyFill="1" applyBorder="1" applyAlignment="1">
      <alignment horizontal="center" vertical="center" wrapText="1"/>
    </xf>
    <xf numFmtId="3" fontId="4" fillId="4" borderId="1" xfId="3" applyNumberFormat="1" applyFont="1" applyFill="1" applyBorder="1" applyAlignment="1">
      <alignment horizontal="center" vertical="center" wrapText="1"/>
    </xf>
    <xf numFmtId="3" fontId="4" fillId="2" borderId="1" xfId="3" applyNumberFormat="1" applyFont="1" applyFill="1" applyBorder="1" applyAlignment="1">
      <alignment vertical="center" wrapText="1"/>
    </xf>
    <xf numFmtId="0" fontId="4" fillId="0" borderId="1" xfId="3" applyFont="1" applyFill="1" applyBorder="1" applyAlignment="1">
      <alignment horizontal="center" vertical="center" wrapText="1"/>
    </xf>
    <xf numFmtId="0" fontId="4" fillId="0" borderId="1" xfId="3" applyFont="1" applyFill="1" applyBorder="1" applyAlignment="1">
      <alignment vertical="center" wrapText="1"/>
    </xf>
    <xf numFmtId="3" fontId="4" fillId="0" borderId="0" xfId="3" applyNumberFormat="1" applyFont="1" applyFill="1" applyBorder="1" applyAlignment="1">
      <alignment horizontal="center" vertical="center" wrapText="1"/>
    </xf>
    <xf numFmtId="3" fontId="4" fillId="0" borderId="1" xfId="3" applyNumberFormat="1" applyFont="1" applyFill="1" applyBorder="1" applyAlignment="1">
      <alignment vertical="center" wrapText="1"/>
    </xf>
    <xf numFmtId="0" fontId="4" fillId="2" borderId="1" xfId="3" applyFont="1" applyFill="1" applyBorder="1" applyAlignment="1">
      <alignment horizontal="center" vertical="center" wrapText="1"/>
    </xf>
    <xf numFmtId="0" fontId="4" fillId="2" borderId="1" xfId="3" applyFont="1" applyFill="1" applyBorder="1" applyAlignment="1">
      <alignment vertical="center" wrapText="1"/>
    </xf>
    <xf numFmtId="0" fontId="4" fillId="2" borderId="1" xfId="2" applyFont="1" applyFill="1" applyBorder="1" applyAlignment="1">
      <alignment horizontal="center" vertical="center" wrapText="1"/>
    </xf>
    <xf numFmtId="0" fontId="4" fillId="0" borderId="0" xfId="2" applyFont="1" applyFill="1" applyBorder="1" applyAlignment="1">
      <alignment vertical="center" wrapText="1"/>
    </xf>
    <xf numFmtId="0" fontId="4" fillId="0" borderId="0"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2" applyFont="1" applyFill="1" applyBorder="1" applyAlignment="1">
      <alignment vertical="center" wrapText="1"/>
    </xf>
    <xf numFmtId="3" fontId="4" fillId="0" borderId="1" xfId="2" applyNumberFormat="1" applyFont="1" applyFill="1" applyBorder="1" applyAlignment="1">
      <alignment vertical="center" wrapText="1"/>
    </xf>
    <xf numFmtId="0" fontId="4" fillId="0" borderId="1" xfId="2" applyFont="1" applyBorder="1" applyAlignment="1">
      <alignment vertical="center" wrapText="1"/>
    </xf>
    <xf numFmtId="0" fontId="4" fillId="2" borderId="1" xfId="2" applyFont="1" applyFill="1" applyBorder="1" applyAlignment="1">
      <alignment vertical="center" wrapText="1"/>
    </xf>
    <xf numFmtId="0" fontId="9" fillId="0" borderId="1" xfId="0" applyFont="1" applyBorder="1" applyAlignment="1">
      <alignment horizontal="center"/>
    </xf>
    <xf numFmtId="0" fontId="10" fillId="0" borderId="1" xfId="0" applyFont="1" applyBorder="1" applyAlignment="1">
      <alignment horizontal="center" vertical="center"/>
    </xf>
    <xf numFmtId="0" fontId="16" fillId="3" borderId="8"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3" fillId="2" borderId="8"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4" fillId="0" borderId="1" xfId="0" applyFont="1" applyBorder="1" applyAlignment="1">
      <alignment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1" xfId="1"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15" fillId="0" borderId="1" xfId="0" applyFont="1" applyBorder="1" applyAlignment="1">
      <alignment horizontal="center" vertical="center" textRotation="90" wrapText="1"/>
    </xf>
    <xf numFmtId="0" fontId="4" fillId="2" borderId="1" xfId="1" applyNumberFormat="1" applyFont="1" applyFill="1" applyBorder="1" applyAlignment="1" applyProtection="1">
      <alignment horizontal="center" vertical="center" wrapText="1"/>
    </xf>
    <xf numFmtId="0" fontId="15" fillId="0" borderId="1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11" xfId="1" applyNumberFormat="1" applyFont="1" applyFill="1" applyBorder="1" applyAlignment="1" applyProtection="1">
      <alignment horizontal="center" vertical="center" wrapText="1"/>
    </xf>
    <xf numFmtId="0" fontId="4" fillId="0" borderId="7" xfId="1" applyNumberFormat="1" applyFont="1" applyFill="1" applyBorder="1" applyAlignment="1" applyProtection="1">
      <alignment horizontal="center" vertical="center" wrapText="1"/>
    </xf>
    <xf numFmtId="0" fontId="4" fillId="4" borderId="11"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15" fillId="0" borderId="16"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4" fillId="0" borderId="11"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7" xfId="3" applyFont="1" applyBorder="1" applyAlignment="1">
      <alignment horizontal="center" vertical="center" wrapText="1"/>
    </xf>
    <xf numFmtId="0" fontId="4" fillId="2" borderId="11" xfId="1" applyNumberFormat="1" applyFont="1" applyFill="1" applyBorder="1" applyAlignment="1" applyProtection="1">
      <alignment horizontal="center" vertical="center" wrapText="1"/>
    </xf>
    <xf numFmtId="0" fontId="4" fillId="2" borderId="13" xfId="1" applyNumberFormat="1" applyFont="1" applyFill="1" applyBorder="1" applyAlignment="1" applyProtection="1">
      <alignment horizontal="center" vertical="center" wrapText="1"/>
    </xf>
    <xf numFmtId="0" fontId="4" fillId="2" borderId="7" xfId="1" applyNumberFormat="1" applyFont="1" applyFill="1" applyBorder="1" applyAlignment="1" applyProtection="1">
      <alignment horizontal="center" vertical="center" wrapText="1"/>
    </xf>
    <xf numFmtId="0" fontId="4" fillId="0" borderId="10" xfId="2" applyFont="1" applyBorder="1" applyAlignment="1">
      <alignment horizontal="center" vertical="center" wrapText="1"/>
    </xf>
    <xf numFmtId="0" fontId="4" fillId="0" borderId="15" xfId="2" applyFont="1" applyBorder="1" applyAlignment="1">
      <alignment horizontal="center" vertical="center" wrapText="1"/>
    </xf>
    <xf numFmtId="0" fontId="11" fillId="0" borderId="1" xfId="0" applyFont="1" applyBorder="1" applyAlignment="1">
      <alignment vertical="center" wrapText="1"/>
    </xf>
    <xf numFmtId="0" fontId="15" fillId="0" borderId="11" xfId="0" applyFont="1" applyBorder="1" applyAlignment="1">
      <alignment horizontal="center" vertical="center" textRotation="90" wrapText="1"/>
    </xf>
    <xf numFmtId="0" fontId="31" fillId="2" borderId="11" xfId="0" applyFont="1" applyFill="1" applyBorder="1" applyAlignment="1">
      <alignment horizontal="center" wrapText="1"/>
    </xf>
    <xf numFmtId="0" fontId="31" fillId="2" borderId="7" xfId="0" applyFont="1" applyFill="1" applyBorder="1" applyAlignment="1">
      <alignment horizontal="center" wrapText="1"/>
    </xf>
    <xf numFmtId="165" fontId="4" fillId="0" borderId="11" xfId="0" applyNumberFormat="1" applyFont="1" applyFill="1" applyBorder="1" applyAlignment="1">
      <alignment horizontal="center" vertical="center" wrapText="1"/>
    </xf>
    <xf numFmtId="165" fontId="4" fillId="0" borderId="7"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7" xfId="0" applyNumberFormat="1" applyFont="1" applyFill="1" applyBorder="1" applyAlignment="1">
      <alignment horizontal="center" vertical="center" wrapText="1"/>
    </xf>
    <xf numFmtId="0" fontId="4" fillId="0" borderId="11"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2" fontId="4" fillId="2" borderId="11" xfId="0" applyNumberFormat="1" applyFont="1" applyFill="1" applyBorder="1" applyAlignment="1">
      <alignment horizontal="center" vertical="center" wrapText="1"/>
    </xf>
    <xf numFmtId="2" fontId="4" fillId="2" borderId="7" xfId="0" applyNumberFormat="1"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7" xfId="0" applyFont="1" applyFill="1" applyBorder="1" applyAlignment="1">
      <alignment horizontal="center" vertical="center"/>
    </xf>
    <xf numFmtId="2" fontId="4" fillId="2" borderId="11" xfId="0" applyNumberFormat="1" applyFont="1" applyFill="1" applyBorder="1" applyAlignment="1">
      <alignment horizontal="center" vertical="center"/>
    </xf>
    <xf numFmtId="2" fontId="4" fillId="2" borderId="7" xfId="0" applyNumberFormat="1" applyFont="1" applyFill="1" applyBorder="1" applyAlignment="1">
      <alignment horizontal="center" vertical="center"/>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164" fontId="4" fillId="2" borderId="11" xfId="0" applyNumberFormat="1" applyFont="1" applyFill="1" applyBorder="1" applyAlignment="1">
      <alignment horizontal="center" vertical="center" textRotation="90" wrapText="1"/>
    </xf>
    <xf numFmtId="164" fontId="4" fillId="2" borderId="7" xfId="0" applyNumberFormat="1" applyFont="1" applyFill="1" applyBorder="1" applyAlignment="1">
      <alignment horizontal="center" vertical="center" textRotation="90" wrapText="1"/>
    </xf>
    <xf numFmtId="14" fontId="4" fillId="0" borderId="11" xfId="0" applyNumberFormat="1" applyFont="1" applyBorder="1" applyAlignment="1">
      <alignment horizontal="center" vertical="center" textRotation="90" wrapText="1"/>
    </xf>
    <xf numFmtId="14" fontId="4" fillId="0" borderId="7" xfId="0" applyNumberFormat="1" applyFont="1" applyBorder="1" applyAlignment="1">
      <alignment horizontal="center" vertical="center" textRotation="90" wrapText="1"/>
    </xf>
    <xf numFmtId="0" fontId="4" fillId="0" borderId="13" xfId="0" applyFont="1" applyBorder="1" applyAlignment="1">
      <alignment horizontal="center" vertical="center" wrapText="1"/>
    </xf>
    <xf numFmtId="0" fontId="31" fillId="0" borderId="1" xfId="0" applyFont="1" applyBorder="1" applyAlignment="1">
      <alignment horizontal="center" vertical="center" wrapText="1"/>
    </xf>
    <xf numFmtId="1" fontId="4" fillId="2" borderId="11" xfId="0" applyNumberFormat="1" applyFont="1" applyFill="1" applyBorder="1" applyAlignment="1">
      <alignment horizontal="center" vertical="center" wrapText="1"/>
    </xf>
    <xf numFmtId="1" fontId="4" fillId="2" borderId="13" xfId="0" applyNumberFormat="1"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0" borderId="1" xfId="0" applyFont="1" applyBorder="1" applyAlignment="1">
      <alignment horizontal="center" vertical="center" textRotation="90"/>
    </xf>
    <xf numFmtId="0" fontId="31" fillId="0" borderId="11" xfId="1" applyFont="1" applyFill="1" applyBorder="1" applyAlignment="1" applyProtection="1">
      <alignment horizontal="center" vertical="center" wrapText="1"/>
    </xf>
    <xf numFmtId="0" fontId="31" fillId="0" borderId="13" xfId="1" applyFont="1" applyFill="1" applyBorder="1" applyAlignment="1" applyProtection="1">
      <alignment horizontal="center" vertical="center" wrapText="1"/>
    </xf>
    <xf numFmtId="0" fontId="31" fillId="0" borderId="7"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2" borderId="11" xfId="0" applyFont="1" applyFill="1" applyBorder="1" applyAlignment="1">
      <alignment horizontal="center" vertical="center" textRotation="90" wrapText="1"/>
    </xf>
    <xf numFmtId="0" fontId="4" fillId="2" borderId="13"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166" fontId="4" fillId="2" borderId="11" xfId="0" applyNumberFormat="1" applyFont="1" applyFill="1" applyBorder="1" applyAlignment="1">
      <alignment horizontal="center" vertical="center" textRotation="90" wrapText="1"/>
    </xf>
    <xf numFmtId="166" fontId="4" fillId="2" borderId="13" xfId="0" applyNumberFormat="1" applyFont="1" applyFill="1" applyBorder="1" applyAlignment="1">
      <alignment horizontal="center" vertical="center" textRotation="90" wrapText="1"/>
    </xf>
    <xf numFmtId="166" fontId="4" fillId="2" borderId="7" xfId="0" applyNumberFormat="1" applyFont="1" applyFill="1" applyBorder="1" applyAlignment="1">
      <alignment horizontal="center" vertical="center" textRotation="90" wrapText="1"/>
    </xf>
    <xf numFmtId="166" fontId="4" fillId="2" borderId="11"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 xfId="0" applyNumberFormat="1" applyFont="1" applyFill="1" applyBorder="1" applyAlignment="1">
      <alignment horizontal="center" vertical="center" wrapText="1"/>
    </xf>
    <xf numFmtId="0" fontId="4" fillId="2" borderId="11" xfId="0" applyFont="1" applyFill="1" applyBorder="1" applyAlignment="1">
      <alignment horizontal="center" vertical="center" textRotation="90"/>
    </xf>
    <xf numFmtId="0" fontId="4" fillId="2" borderId="13" xfId="0" applyFont="1" applyFill="1" applyBorder="1" applyAlignment="1">
      <alignment horizontal="center" vertical="center" textRotation="90"/>
    </xf>
    <xf numFmtId="0" fontId="4" fillId="2" borderId="7" xfId="0" applyFont="1" applyFill="1" applyBorder="1" applyAlignment="1">
      <alignment horizontal="center" vertical="center" textRotation="90"/>
    </xf>
    <xf numFmtId="0" fontId="2" fillId="0" borderId="11"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11" fillId="0" borderId="14" xfId="0" applyFont="1" applyFill="1" applyBorder="1" applyAlignment="1">
      <alignment horizontal="center" vertical="center" textRotation="90" wrapText="1"/>
    </xf>
    <xf numFmtId="0" fontId="11" fillId="0" borderId="13" xfId="0" applyFont="1" applyFill="1" applyBorder="1" applyAlignment="1">
      <alignment horizontal="center" vertical="center" textRotation="90" wrapText="1"/>
    </xf>
    <xf numFmtId="0" fontId="11" fillId="0" borderId="7" xfId="0" applyFont="1" applyFill="1" applyBorder="1" applyAlignment="1">
      <alignment horizontal="center" vertical="center" textRotation="90" wrapText="1"/>
    </xf>
    <xf numFmtId="0" fontId="28" fillId="0" borderId="11" xfId="0" applyFont="1" applyBorder="1" applyAlignment="1">
      <alignment horizontal="center" vertical="center" wrapText="1"/>
    </xf>
    <xf numFmtId="0" fontId="28" fillId="0" borderId="7" xfId="0" applyFont="1" applyBorder="1" applyAlignment="1">
      <alignment horizontal="center" vertical="center" wrapText="1"/>
    </xf>
    <xf numFmtId="0" fontId="11" fillId="2" borderId="11" xfId="1" applyNumberFormat="1" applyFont="1" applyFill="1" applyBorder="1" applyAlignment="1" applyProtection="1">
      <alignment horizontal="center" vertical="center" wrapText="1"/>
    </xf>
    <xf numFmtId="0" fontId="11" fillId="2" borderId="7" xfId="1" applyNumberFormat="1" applyFont="1" applyFill="1" applyBorder="1" applyAlignment="1" applyProtection="1">
      <alignment horizontal="center" vertical="center" wrapText="1"/>
    </xf>
    <xf numFmtId="166" fontId="11" fillId="2" borderId="11" xfId="0" applyNumberFormat="1" applyFont="1" applyFill="1" applyBorder="1" applyAlignment="1">
      <alignment horizontal="center" vertical="center" textRotation="90" wrapText="1"/>
    </xf>
    <xf numFmtId="166" fontId="11" fillId="2" borderId="13" xfId="0" applyNumberFormat="1" applyFont="1" applyFill="1" applyBorder="1" applyAlignment="1">
      <alignment horizontal="center" vertical="center" textRotation="90" wrapText="1"/>
    </xf>
    <xf numFmtId="166" fontId="11" fillId="2" borderId="7" xfId="0" applyNumberFormat="1" applyFont="1" applyFill="1" applyBorder="1" applyAlignment="1">
      <alignment horizontal="center" vertical="center" textRotation="90" wrapText="1"/>
    </xf>
    <xf numFmtId="0" fontId="11" fillId="2" borderId="13" xfId="1" applyNumberFormat="1" applyFont="1" applyFill="1" applyBorder="1" applyAlignment="1" applyProtection="1">
      <alignment horizontal="center" vertical="center" wrapText="1"/>
    </xf>
    <xf numFmtId="0" fontId="11" fillId="2"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164" fontId="11" fillId="2" borderId="11" xfId="0" applyNumberFormat="1" applyFont="1" applyFill="1" applyBorder="1" applyAlignment="1">
      <alignment horizontal="center" vertical="center" textRotation="90" wrapText="1"/>
    </xf>
    <xf numFmtId="164" fontId="11" fillId="2" borderId="7" xfId="0" applyNumberFormat="1" applyFont="1" applyFill="1" applyBorder="1" applyAlignment="1">
      <alignment horizontal="center" vertical="center" textRotation="90" wrapText="1"/>
    </xf>
    <xf numFmtId="14" fontId="2" fillId="0" borderId="11" xfId="0" applyNumberFormat="1" applyFont="1" applyBorder="1" applyAlignment="1">
      <alignment horizontal="center" vertical="center" textRotation="90" wrapText="1"/>
    </xf>
    <xf numFmtId="14" fontId="2" fillId="0" borderId="7" xfId="0" applyNumberFormat="1" applyFont="1" applyBorder="1" applyAlignment="1">
      <alignment horizontal="center" vertical="center" textRotation="90" wrapText="1"/>
    </xf>
    <xf numFmtId="0" fontId="11" fillId="2" borderId="13" xfId="0" applyFont="1" applyFill="1" applyBorder="1" applyAlignment="1">
      <alignment horizontal="center" vertical="center" wrapText="1"/>
    </xf>
    <xf numFmtId="0" fontId="27" fillId="2" borderId="11" xfId="1" applyNumberFormat="1" applyFont="1" applyFill="1" applyBorder="1" applyAlignment="1" applyProtection="1">
      <alignment horizontal="center" vertical="center" wrapText="1"/>
    </xf>
    <xf numFmtId="0" fontId="27" fillId="2" borderId="13" xfId="1" applyNumberFormat="1" applyFont="1" applyFill="1" applyBorder="1" applyAlignment="1" applyProtection="1">
      <alignment horizontal="center" vertical="center" wrapText="1"/>
    </xf>
    <xf numFmtId="0" fontId="27" fillId="2" borderId="11"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11" fillId="0" borderId="11" xfId="1" applyNumberFormat="1" applyFont="1" applyFill="1" applyBorder="1" applyAlignment="1" applyProtection="1">
      <alignment horizontal="center" vertical="center" wrapText="1"/>
    </xf>
    <xf numFmtId="0" fontId="11" fillId="0" borderId="7" xfId="1" applyNumberFormat="1" applyFont="1" applyFill="1" applyBorder="1" applyAlignment="1" applyProtection="1">
      <alignment horizontal="center" vertical="center" wrapText="1"/>
    </xf>
    <xf numFmtId="0" fontId="20" fillId="0" borderId="11" xfId="0" applyFont="1" applyBorder="1" applyAlignment="1">
      <alignment horizontal="center" vertical="center" wrapText="1"/>
    </xf>
    <xf numFmtId="0" fontId="20" fillId="0" borderId="7" xfId="0" applyFont="1" applyBorder="1" applyAlignment="1">
      <alignment horizontal="center" vertical="center" wrapText="1"/>
    </xf>
    <xf numFmtId="0" fontId="27" fillId="2" borderId="7" xfId="1" applyNumberFormat="1" applyFont="1" applyFill="1" applyBorder="1" applyAlignment="1" applyProtection="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1" fillId="2" borderId="1" xfId="1" applyNumberFormat="1" applyFont="1" applyFill="1" applyBorder="1" applyAlignment="1" applyProtection="1">
      <alignment horizontal="center" vertical="center" wrapText="1"/>
    </xf>
    <xf numFmtId="0" fontId="11" fillId="4" borderId="11"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2" borderId="11" xfId="5" applyFont="1" applyFill="1" applyBorder="1" applyAlignment="1">
      <alignment horizontal="center" vertical="center" wrapText="1"/>
    </xf>
    <xf numFmtId="0" fontId="11" fillId="2" borderId="7" xfId="5" applyFont="1" applyFill="1" applyBorder="1" applyAlignment="1">
      <alignment horizontal="center" vertical="center" wrapText="1"/>
    </xf>
    <xf numFmtId="0" fontId="20" fillId="0" borderId="11" xfId="5" applyFont="1" applyFill="1" applyBorder="1" applyAlignment="1">
      <alignment horizontal="center" vertical="center" wrapText="1"/>
    </xf>
    <xf numFmtId="0" fontId="20" fillId="0" borderId="7" xfId="5"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1" fillId="2" borderId="10" xfId="1" applyNumberFormat="1" applyFont="1" applyFill="1" applyBorder="1" applyAlignment="1" applyProtection="1">
      <alignment horizontal="center" vertical="center" wrapText="1"/>
    </xf>
    <xf numFmtId="0" fontId="11" fillId="2" borderId="15" xfId="1" applyNumberFormat="1" applyFont="1" applyFill="1" applyBorder="1" applyAlignment="1" applyProtection="1">
      <alignment horizontal="center"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 fillId="0" borderId="11" xfId="0" applyFont="1" applyBorder="1" applyAlignment="1">
      <alignment horizontal="center" wrapText="1"/>
    </xf>
    <xf numFmtId="0" fontId="2" fillId="0" borderId="7" xfId="0" applyFont="1" applyBorder="1" applyAlignment="1">
      <alignment horizontal="center" wrapText="1"/>
    </xf>
    <xf numFmtId="0" fontId="2" fillId="0" borderId="11" xfId="0" applyFont="1" applyBorder="1" applyAlignment="1">
      <alignment horizontal="center"/>
    </xf>
    <xf numFmtId="0" fontId="2" fillId="0" borderId="7" xfId="0" applyFont="1" applyBorder="1" applyAlignment="1">
      <alignment horizontal="center"/>
    </xf>
    <xf numFmtId="3" fontId="11" fillId="2" borderId="11" xfId="0" applyNumberFormat="1" applyFont="1" applyFill="1" applyBorder="1" applyAlignment="1">
      <alignment horizontal="center" vertical="center" wrapText="1"/>
    </xf>
    <xf numFmtId="3" fontId="11" fillId="2" borderId="7" xfId="0" applyNumberFormat="1" applyFont="1" applyFill="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2" borderId="11" xfId="0" applyNumberFormat="1" applyFont="1" applyFill="1" applyBorder="1" applyAlignment="1">
      <alignment horizontal="center" vertical="center"/>
    </xf>
    <xf numFmtId="2" fontId="2" fillId="2" borderId="7" xfId="0" applyNumberFormat="1" applyFont="1" applyFill="1" applyBorder="1" applyAlignment="1">
      <alignment horizontal="center" vertical="center"/>
    </xf>
    <xf numFmtId="0" fontId="11" fillId="2" borderId="11" xfId="0" applyFont="1" applyFill="1" applyBorder="1" applyAlignment="1">
      <alignment horizontal="center" wrapText="1"/>
    </xf>
    <xf numFmtId="0" fontId="11" fillId="2" borderId="7" xfId="0" applyFont="1" applyFill="1" applyBorder="1" applyAlignment="1">
      <alignment horizontal="center" wrapText="1"/>
    </xf>
    <xf numFmtId="0" fontId="20" fillId="0" borderId="11" xfId="0" applyFont="1" applyFill="1" applyBorder="1" applyAlignment="1">
      <alignment horizontal="left" textRotation="90" wrapText="1"/>
    </xf>
    <xf numFmtId="0" fontId="20" fillId="0" borderId="13" xfId="0" applyFont="1" applyFill="1" applyBorder="1" applyAlignment="1">
      <alignment horizontal="left" textRotation="90" wrapText="1"/>
    </xf>
    <xf numFmtId="0" fontId="20" fillId="0" borderId="17" xfId="0" applyFont="1" applyFill="1" applyBorder="1" applyAlignment="1">
      <alignment horizontal="left" textRotation="90" wrapText="1"/>
    </xf>
    <xf numFmtId="0" fontId="25" fillId="2" borderId="11" xfId="0" applyFont="1" applyFill="1" applyBorder="1" applyAlignment="1">
      <alignment horizontal="center" vertical="center" textRotation="90" wrapText="1"/>
    </xf>
    <xf numFmtId="0" fontId="25" fillId="2" borderId="7" xfId="0" applyFont="1" applyFill="1" applyBorder="1" applyAlignment="1">
      <alignment horizontal="center" vertical="center" textRotation="90" wrapText="1"/>
    </xf>
    <xf numFmtId="0" fontId="25" fillId="2" borderId="1" xfId="0" applyFont="1" applyFill="1" applyBorder="1" applyAlignment="1">
      <alignment horizontal="center" vertical="center" textRotation="90" wrapText="1"/>
    </xf>
    <xf numFmtId="0" fontId="31" fillId="2" borderId="8"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8" xfId="0" applyFont="1" applyFill="1" applyBorder="1" applyAlignment="1">
      <alignment horizontal="justify" vertical="center" wrapText="1"/>
    </xf>
    <xf numFmtId="0" fontId="31" fillId="2" borderId="5" xfId="0" applyFont="1" applyFill="1" applyBorder="1" applyAlignment="1">
      <alignment horizontal="justify" vertical="center" wrapText="1"/>
    </xf>
    <xf numFmtId="0" fontId="31" fillId="2" borderId="6" xfId="0" applyFont="1" applyFill="1" applyBorder="1" applyAlignment="1">
      <alignment horizontal="justify" vertical="center" wrapText="1"/>
    </xf>
    <xf numFmtId="14" fontId="4" fillId="2" borderId="11" xfId="0" applyNumberFormat="1" applyFont="1" applyFill="1" applyBorder="1" applyAlignment="1">
      <alignment horizontal="center" vertical="center" textRotation="90" wrapText="1"/>
    </xf>
    <xf numFmtId="14" fontId="4" fillId="2" borderId="7" xfId="0" applyNumberFormat="1" applyFont="1" applyFill="1" applyBorder="1" applyAlignment="1">
      <alignment horizontal="center" vertical="center" textRotation="90" wrapText="1"/>
    </xf>
    <xf numFmtId="0" fontId="25" fillId="2" borderId="14" xfId="0" applyFont="1" applyFill="1" applyBorder="1" applyAlignment="1">
      <alignment horizontal="center" vertical="center" textRotation="90" wrapText="1"/>
    </xf>
    <xf numFmtId="0" fontId="25" fillId="2" borderId="13" xfId="0" applyFont="1" applyFill="1" applyBorder="1" applyAlignment="1">
      <alignment horizontal="center" vertical="center" textRotation="90" wrapText="1"/>
    </xf>
    <xf numFmtId="0" fontId="20" fillId="2" borderId="11"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7" xfId="0" applyFont="1" applyFill="1" applyBorder="1" applyAlignment="1">
      <alignment horizontal="center" vertical="center" wrapText="1"/>
    </xf>
    <xf numFmtId="164" fontId="11" fillId="2" borderId="1" xfId="0" applyNumberFormat="1" applyFont="1" applyFill="1" applyBorder="1" applyAlignment="1">
      <alignment horizontal="center" vertical="center" textRotation="90" wrapText="1"/>
    </xf>
    <xf numFmtId="14" fontId="4" fillId="2" borderId="1" xfId="0" applyNumberFormat="1" applyFont="1" applyFill="1" applyBorder="1" applyAlignment="1">
      <alignment horizontal="center" vertical="center" textRotation="90" wrapText="1"/>
    </xf>
    <xf numFmtId="0" fontId="37" fillId="2" borderId="14" xfId="0" applyFont="1" applyFill="1" applyBorder="1" applyAlignment="1">
      <alignment horizontal="center" vertical="center" textRotation="90" wrapText="1"/>
    </xf>
    <xf numFmtId="0" fontId="37" fillId="2" borderId="7" xfId="0" applyFont="1" applyFill="1" applyBorder="1" applyAlignment="1">
      <alignment horizontal="center" vertical="center" textRotation="90" wrapText="1"/>
    </xf>
    <xf numFmtId="0" fontId="37" fillId="2" borderId="11" xfId="0" applyFont="1" applyFill="1" applyBorder="1" applyAlignment="1">
      <alignment horizontal="center" vertical="center" textRotation="90" wrapText="1"/>
    </xf>
    <xf numFmtId="0" fontId="37" fillId="2" borderId="26" xfId="0" applyFont="1" applyFill="1" applyBorder="1" applyAlignment="1">
      <alignment horizontal="center" vertical="center" textRotation="90" wrapText="1"/>
    </xf>
    <xf numFmtId="0" fontId="15" fillId="0" borderId="35" xfId="0" applyFont="1" applyBorder="1" applyAlignment="1">
      <alignment horizontal="center" vertical="center" textRotation="90" wrapText="1"/>
    </xf>
    <xf numFmtId="0" fontId="15" fillId="0" borderId="30"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39" fillId="0" borderId="11" xfId="0" applyFont="1" applyBorder="1" applyAlignment="1">
      <alignment horizontal="center" vertical="center" wrapText="1" readingOrder="1"/>
    </xf>
    <xf numFmtId="0" fontId="39" fillId="0" borderId="7" xfId="0" applyFont="1" applyBorder="1" applyAlignment="1">
      <alignment horizontal="center" vertical="center" wrapText="1" readingOrder="1"/>
    </xf>
  </cellXfs>
  <cellStyles count="7">
    <cellStyle name="Bueno" xfId="4" builtinId="26"/>
    <cellStyle name="Hipervínculo" xfId="1" builtinId="8"/>
    <cellStyle name="Moneda [0] 2" xfId="6" xr:uid="{00000000-0005-0000-0000-000002000000}"/>
    <cellStyle name="Normal" xfId="0" builtinId="0"/>
    <cellStyle name="Normal 2" xfId="3" xr:uid="{00000000-0005-0000-0000-000004000000}"/>
    <cellStyle name="Normal 3" xfId="2" xr:uid="{00000000-0005-0000-0000-000005000000}"/>
    <cellStyle name="Normal 3 2" xfId="5" xr:uid="{00000000-0005-0000-0000-000006000000}"/>
  </cellStyles>
  <dxfs count="13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AD3317"/>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88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360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884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360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802821</xdr:colOff>
      <xdr:row>8</xdr:row>
      <xdr:rowOff>1360714</xdr:rowOff>
    </xdr:from>
    <xdr:ext cx="184731" cy="264560"/>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8403771" y="17131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802821</xdr:colOff>
      <xdr:row>8</xdr:row>
      <xdr:rowOff>1360714</xdr:rowOff>
    </xdr:from>
    <xdr:ext cx="184731" cy="264560"/>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8403771" y="17131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802821</xdr:colOff>
      <xdr:row>23</xdr:row>
      <xdr:rowOff>1360714</xdr:rowOff>
    </xdr:from>
    <xdr:ext cx="184731" cy="264560"/>
    <xdr:sp macro="" textlink="">
      <xdr:nvSpPr>
        <xdr:cNvPr id="5" name="CuadroTexto 2">
          <a:extLst>
            <a:ext uri="{FF2B5EF4-FFF2-40B4-BE49-F238E27FC236}">
              <a16:creationId xmlns:a16="http://schemas.microsoft.com/office/drawing/2014/main" id="{00000000-0008-0000-0200-000005000000}"/>
            </a:ext>
          </a:extLst>
        </xdr:cNvPr>
        <xdr:cNvSpPr txBox="1"/>
      </xdr:nvSpPr>
      <xdr:spPr>
        <a:xfrm>
          <a:off x="8403771" y="45706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802821</xdr:colOff>
      <xdr:row>23</xdr:row>
      <xdr:rowOff>1360714</xdr:rowOff>
    </xdr:from>
    <xdr:ext cx="184731" cy="264560"/>
    <xdr:sp macro="" textlink="">
      <xdr:nvSpPr>
        <xdr:cNvPr id="6" name="CuadroTexto 3">
          <a:extLst>
            <a:ext uri="{FF2B5EF4-FFF2-40B4-BE49-F238E27FC236}">
              <a16:creationId xmlns:a16="http://schemas.microsoft.com/office/drawing/2014/main" id="{00000000-0008-0000-0200-000006000000}"/>
            </a:ext>
          </a:extLst>
        </xdr:cNvPr>
        <xdr:cNvSpPr txBox="1"/>
      </xdr:nvSpPr>
      <xdr:spPr>
        <a:xfrm>
          <a:off x="8403771" y="45706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360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360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360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360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360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168276</xdr:colOff>
      <xdr:row>0</xdr:row>
      <xdr:rowOff>15875</xdr:rowOff>
    </xdr:from>
    <xdr:to>
      <xdr:col>0</xdr:col>
      <xdr:colOff>996950</xdr:colOff>
      <xdr:row>1</xdr:row>
      <xdr:rowOff>376599</xdr:rowOff>
    </xdr:to>
    <xdr:pic>
      <xdr:nvPicPr>
        <xdr:cNvPr id="2" name="Picture 8" descr="escud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6" y="15875"/>
          <a:ext cx="828674" cy="360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opLeftCell="F37" zoomScale="80" zoomScaleNormal="80" workbookViewId="0">
      <selection activeCell="C47" sqref="C47"/>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19" style="1"/>
    <col min="16" max="16" width="15.28515625" style="1" customWidth="1"/>
    <col min="17" max="17" width="25.42578125" style="1" customWidth="1"/>
    <col min="18" max="18" width="28.7109375" style="1" customWidth="1"/>
    <col min="19" max="16384" width="19" style="1"/>
  </cols>
  <sheetData>
    <row r="1" spans="1:18"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18"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18" ht="22.5" customHeight="1" thickBot="1" x14ac:dyDescent="0.25">
      <c r="A3" s="7"/>
      <c r="B3" s="3"/>
      <c r="C3" s="3"/>
      <c r="D3" s="3"/>
      <c r="E3" s="3"/>
      <c r="F3" s="3"/>
      <c r="G3" s="3"/>
      <c r="H3" s="11"/>
      <c r="I3" s="11"/>
      <c r="J3" s="3"/>
      <c r="K3" s="3"/>
      <c r="L3" s="3"/>
      <c r="M3" s="3"/>
      <c r="N3" s="3"/>
      <c r="O3" s="3"/>
      <c r="P3" s="3"/>
      <c r="Q3" s="8"/>
      <c r="R3" s="9"/>
    </row>
    <row r="4" spans="1:18" ht="27.75" customHeight="1" thickBot="1" x14ac:dyDescent="0.25">
      <c r="A4" s="35" t="s">
        <v>16</v>
      </c>
      <c r="B4" s="375"/>
      <c r="C4" s="460" t="s">
        <v>26</v>
      </c>
      <c r="D4" s="461"/>
      <c r="E4" s="461"/>
      <c r="F4" s="461"/>
      <c r="G4" s="461"/>
      <c r="H4" s="461"/>
      <c r="I4" s="461"/>
      <c r="J4" s="461"/>
      <c r="K4" s="461"/>
      <c r="L4" s="461"/>
      <c r="M4" s="461"/>
      <c r="N4" s="461"/>
      <c r="O4" s="461"/>
      <c r="P4" s="461"/>
      <c r="Q4" s="461"/>
      <c r="R4" s="462"/>
    </row>
    <row r="5" spans="1:18" ht="69" customHeight="1" thickBot="1" x14ac:dyDescent="0.25">
      <c r="A5" s="463" t="s">
        <v>25</v>
      </c>
      <c r="B5" s="464"/>
      <c r="C5" s="464"/>
      <c r="D5" s="464"/>
      <c r="E5" s="465"/>
      <c r="F5" s="463" t="s">
        <v>18</v>
      </c>
      <c r="G5" s="464"/>
      <c r="H5" s="464"/>
      <c r="I5" s="464"/>
      <c r="J5" s="464"/>
      <c r="K5" s="464"/>
      <c r="L5" s="464"/>
      <c r="M5" s="465"/>
      <c r="N5" s="463" t="s">
        <v>19</v>
      </c>
      <c r="O5" s="464"/>
      <c r="P5" s="464"/>
      <c r="Q5" s="464"/>
      <c r="R5" s="465"/>
    </row>
    <row r="6" spans="1:18" ht="126" customHeight="1" thickBot="1" x14ac:dyDescent="0.25">
      <c r="A6" s="36" t="s">
        <v>3</v>
      </c>
      <c r="B6" s="36" t="s">
        <v>4</v>
      </c>
      <c r="C6" s="46" t="s">
        <v>17</v>
      </c>
      <c r="D6" s="46" t="s">
        <v>5</v>
      </c>
      <c r="E6" s="46" t="s">
        <v>6</v>
      </c>
      <c r="F6" s="37" t="s">
        <v>7</v>
      </c>
      <c r="G6" s="36" t="s">
        <v>8</v>
      </c>
      <c r="H6" s="37" t="s">
        <v>13</v>
      </c>
      <c r="I6" s="37" t="s">
        <v>14</v>
      </c>
      <c r="J6" s="36" t="s">
        <v>20</v>
      </c>
      <c r="K6" s="37" t="s">
        <v>21</v>
      </c>
      <c r="L6" s="131" t="s">
        <v>940</v>
      </c>
      <c r="M6" s="37" t="s">
        <v>22</v>
      </c>
      <c r="N6" s="37" t="s">
        <v>23</v>
      </c>
      <c r="O6" s="36" t="s">
        <v>15</v>
      </c>
      <c r="P6" s="38" t="s">
        <v>24</v>
      </c>
      <c r="Q6" s="36" t="s">
        <v>11</v>
      </c>
      <c r="R6" s="39" t="s">
        <v>12</v>
      </c>
    </row>
    <row r="7" spans="1:18" ht="214.5" customHeight="1" x14ac:dyDescent="0.2">
      <c r="A7" s="474" t="s">
        <v>28</v>
      </c>
      <c r="B7" s="474" t="s">
        <v>64</v>
      </c>
      <c r="C7" s="477" t="s">
        <v>29</v>
      </c>
      <c r="D7" s="480" t="s">
        <v>149</v>
      </c>
      <c r="E7" s="467" t="s">
        <v>134</v>
      </c>
      <c r="F7" s="376">
        <v>1</v>
      </c>
      <c r="G7" s="380" t="s">
        <v>30</v>
      </c>
      <c r="H7" s="381">
        <v>43150</v>
      </c>
      <c r="I7" s="377" t="s">
        <v>31</v>
      </c>
      <c r="J7" s="376" t="s">
        <v>943</v>
      </c>
      <c r="K7" s="40">
        <f>(100/25)</f>
        <v>4</v>
      </c>
      <c r="L7" s="41">
        <v>3</v>
      </c>
      <c r="M7" s="41" t="str">
        <f>IF(L7=1,"0%",IF(L7=2,"50%",IF(L7=3,"100%","Null")))</f>
        <v>100%</v>
      </c>
      <c r="N7" s="42">
        <f>IF(L7=1,0,IF(L7=2,K7/2,IF(L7=3,K7)))</f>
        <v>4</v>
      </c>
      <c r="O7" s="434" t="s">
        <v>54</v>
      </c>
      <c r="P7" s="34"/>
      <c r="Q7" s="421">
        <v>2000000</v>
      </c>
      <c r="R7" s="435" t="s">
        <v>32</v>
      </c>
    </row>
    <row r="8" spans="1:18" ht="185.25" customHeight="1" x14ac:dyDescent="0.2">
      <c r="A8" s="475"/>
      <c r="B8" s="475"/>
      <c r="C8" s="478"/>
      <c r="D8" s="481"/>
      <c r="E8" s="468"/>
      <c r="F8" s="378">
        <v>2</v>
      </c>
      <c r="G8" s="229" t="s">
        <v>36</v>
      </c>
      <c r="H8" s="381">
        <v>43150</v>
      </c>
      <c r="I8" s="377" t="s">
        <v>31</v>
      </c>
      <c r="J8" s="378" t="s">
        <v>944</v>
      </c>
      <c r="K8" s="40">
        <f t="shared" ref="K8:K31" si="0">(100/25)</f>
        <v>4</v>
      </c>
      <c r="L8" s="41">
        <v>3</v>
      </c>
      <c r="M8" s="41" t="str">
        <f t="shared" ref="M8:M31" si="1">IF(L8=1,"0%",IF(L8=2,"50%",IF(L8=3,"100%","Null")))</f>
        <v>100%</v>
      </c>
      <c r="N8" s="42">
        <f t="shared" ref="N8:N31" si="2">IF(L8=1,0,IF(L8=2,K8/2,IF(L8=3,K8)))</f>
        <v>4</v>
      </c>
      <c r="O8" s="394" t="s">
        <v>55</v>
      </c>
      <c r="P8" s="10"/>
      <c r="Q8" s="398" t="s">
        <v>34</v>
      </c>
      <c r="R8" s="382" t="s">
        <v>56</v>
      </c>
    </row>
    <row r="9" spans="1:18" ht="182.25" customHeight="1" x14ac:dyDescent="0.2">
      <c r="A9" s="475"/>
      <c r="B9" s="475"/>
      <c r="C9" s="478"/>
      <c r="D9" s="481"/>
      <c r="E9" s="468"/>
      <c r="F9" s="229">
        <v>3</v>
      </c>
      <c r="G9" s="229" t="s">
        <v>37</v>
      </c>
      <c r="H9" s="381">
        <v>43150</v>
      </c>
      <c r="I9" s="377" t="s">
        <v>31</v>
      </c>
      <c r="J9" s="378" t="s">
        <v>945</v>
      </c>
      <c r="K9" s="40">
        <f t="shared" si="0"/>
        <v>4</v>
      </c>
      <c r="L9" s="41">
        <v>3</v>
      </c>
      <c r="M9" s="41" t="str">
        <f t="shared" si="1"/>
        <v>100%</v>
      </c>
      <c r="N9" s="42">
        <f t="shared" si="2"/>
        <v>4</v>
      </c>
      <c r="O9" s="382" t="s">
        <v>57</v>
      </c>
      <c r="P9" s="10"/>
      <c r="Q9" s="398" t="s">
        <v>34</v>
      </c>
      <c r="R9" s="382" t="s">
        <v>58</v>
      </c>
    </row>
    <row r="10" spans="1:18" ht="155.25" customHeight="1" x14ac:dyDescent="0.2">
      <c r="A10" s="475"/>
      <c r="B10" s="475"/>
      <c r="C10" s="478"/>
      <c r="D10" s="481"/>
      <c r="E10" s="468"/>
      <c r="F10" s="241">
        <v>4</v>
      </c>
      <c r="G10" s="229" t="s">
        <v>38</v>
      </c>
      <c r="H10" s="381">
        <v>43150</v>
      </c>
      <c r="I10" s="377" t="s">
        <v>31</v>
      </c>
      <c r="J10" s="378" t="s">
        <v>1004</v>
      </c>
      <c r="K10" s="40">
        <f t="shared" si="0"/>
        <v>4</v>
      </c>
      <c r="L10" s="41">
        <v>3</v>
      </c>
      <c r="M10" s="41" t="str">
        <f t="shared" si="1"/>
        <v>100%</v>
      </c>
      <c r="N10" s="42">
        <f t="shared" si="2"/>
        <v>4</v>
      </c>
      <c r="O10" s="382" t="s">
        <v>47</v>
      </c>
      <c r="P10" s="378"/>
      <c r="Q10" s="398" t="s">
        <v>34</v>
      </c>
      <c r="R10" s="382" t="s">
        <v>48</v>
      </c>
    </row>
    <row r="11" spans="1:18" ht="124.5" customHeight="1" x14ac:dyDescent="0.2">
      <c r="A11" s="475"/>
      <c r="B11" s="475"/>
      <c r="C11" s="478"/>
      <c r="D11" s="481"/>
      <c r="E11" s="468"/>
      <c r="F11" s="378">
        <v>5</v>
      </c>
      <c r="G11" s="229" t="s">
        <v>39</v>
      </c>
      <c r="H11" s="381">
        <v>43150</v>
      </c>
      <c r="I11" s="130">
        <v>44185</v>
      </c>
      <c r="J11" s="378" t="s">
        <v>946</v>
      </c>
      <c r="K11" s="40">
        <f t="shared" si="0"/>
        <v>4</v>
      </c>
      <c r="L11" s="41">
        <v>3</v>
      </c>
      <c r="M11" s="41" t="str">
        <f t="shared" si="1"/>
        <v>100%</v>
      </c>
      <c r="N11" s="42">
        <f t="shared" si="2"/>
        <v>4</v>
      </c>
      <c r="O11" s="382" t="s">
        <v>49</v>
      </c>
      <c r="P11" s="378"/>
      <c r="Q11" s="398" t="s">
        <v>34</v>
      </c>
      <c r="R11" s="382" t="s">
        <v>48</v>
      </c>
    </row>
    <row r="12" spans="1:18" ht="112.5" customHeight="1" x14ac:dyDescent="0.2">
      <c r="A12" s="475"/>
      <c r="B12" s="475"/>
      <c r="C12" s="478"/>
      <c r="D12" s="481"/>
      <c r="E12" s="468"/>
      <c r="F12" s="378">
        <v>6</v>
      </c>
      <c r="G12" s="229" t="s">
        <v>59</v>
      </c>
      <c r="H12" s="381">
        <v>43150</v>
      </c>
      <c r="I12" s="130">
        <v>44185</v>
      </c>
      <c r="J12" s="373" t="s">
        <v>937</v>
      </c>
      <c r="K12" s="40">
        <f t="shared" si="0"/>
        <v>4</v>
      </c>
      <c r="L12" s="41">
        <v>1</v>
      </c>
      <c r="M12" s="41" t="str">
        <f t="shared" si="1"/>
        <v>0%</v>
      </c>
      <c r="N12" s="42">
        <f t="shared" si="2"/>
        <v>0</v>
      </c>
      <c r="O12" s="380" t="s">
        <v>60</v>
      </c>
      <c r="P12" s="378"/>
      <c r="Q12" s="398" t="s">
        <v>34</v>
      </c>
      <c r="R12" s="382" t="s">
        <v>48</v>
      </c>
    </row>
    <row r="13" spans="1:18" ht="117.75" customHeight="1" x14ac:dyDescent="0.2">
      <c r="A13" s="475"/>
      <c r="B13" s="476"/>
      <c r="C13" s="479"/>
      <c r="D13" s="482"/>
      <c r="E13" s="469"/>
      <c r="F13" s="378">
        <v>7</v>
      </c>
      <c r="G13" s="229" t="s">
        <v>148</v>
      </c>
      <c r="H13" s="381">
        <v>43150</v>
      </c>
      <c r="I13" s="130">
        <v>44185</v>
      </c>
      <c r="J13" s="373" t="s">
        <v>937</v>
      </c>
      <c r="K13" s="40">
        <f t="shared" si="0"/>
        <v>4</v>
      </c>
      <c r="L13" s="41">
        <v>1</v>
      </c>
      <c r="M13" s="41" t="str">
        <f t="shared" si="1"/>
        <v>0%</v>
      </c>
      <c r="N13" s="42">
        <f t="shared" si="2"/>
        <v>0</v>
      </c>
      <c r="O13" s="382" t="s">
        <v>61</v>
      </c>
      <c r="P13" s="378"/>
      <c r="Q13" s="398" t="s">
        <v>62</v>
      </c>
      <c r="R13" s="382" t="s">
        <v>63</v>
      </c>
    </row>
    <row r="14" spans="1:18" ht="186" customHeight="1" x14ac:dyDescent="0.2">
      <c r="A14" s="475"/>
      <c r="B14" s="472" t="s">
        <v>120</v>
      </c>
      <c r="C14" s="466" t="s">
        <v>42</v>
      </c>
      <c r="D14" s="470" t="s">
        <v>150</v>
      </c>
      <c r="E14" s="471" t="s">
        <v>40</v>
      </c>
      <c r="F14" s="378">
        <v>1</v>
      </c>
      <c r="G14" s="405" t="s">
        <v>41</v>
      </c>
      <c r="H14" s="381">
        <v>43150</v>
      </c>
      <c r="I14" s="130">
        <v>43631</v>
      </c>
      <c r="J14" s="373" t="s">
        <v>937</v>
      </c>
      <c r="K14" s="40">
        <f t="shared" si="0"/>
        <v>4</v>
      </c>
      <c r="L14" s="41">
        <v>1</v>
      </c>
      <c r="M14" s="41" t="str">
        <f t="shared" si="1"/>
        <v>0%</v>
      </c>
      <c r="N14" s="42">
        <f t="shared" si="2"/>
        <v>0</v>
      </c>
      <c r="O14" s="436" t="s">
        <v>65</v>
      </c>
      <c r="P14" s="378"/>
      <c r="Q14" s="437" t="s">
        <v>157</v>
      </c>
      <c r="R14" s="436" t="s">
        <v>66</v>
      </c>
    </row>
    <row r="15" spans="1:18" ht="145.5" customHeight="1" x14ac:dyDescent="0.2">
      <c r="A15" s="475"/>
      <c r="B15" s="472"/>
      <c r="C15" s="466"/>
      <c r="D15" s="470"/>
      <c r="E15" s="471"/>
      <c r="F15" s="378">
        <v>2</v>
      </c>
      <c r="G15" s="438" t="s">
        <v>43</v>
      </c>
      <c r="H15" s="381">
        <v>43150</v>
      </c>
      <c r="I15" s="130">
        <v>44185</v>
      </c>
      <c r="J15" s="378" t="s">
        <v>1005</v>
      </c>
      <c r="K15" s="40">
        <f t="shared" si="0"/>
        <v>4</v>
      </c>
      <c r="L15" s="41">
        <v>3</v>
      </c>
      <c r="M15" s="41" t="str">
        <f t="shared" si="1"/>
        <v>100%</v>
      </c>
      <c r="N15" s="42">
        <f t="shared" si="2"/>
        <v>4</v>
      </c>
      <c r="O15" s="436" t="s">
        <v>67</v>
      </c>
      <c r="P15" s="378"/>
      <c r="Q15" s="437" t="s">
        <v>34</v>
      </c>
      <c r="R15" s="436" t="s">
        <v>68</v>
      </c>
    </row>
    <row r="16" spans="1:18" ht="221.25" customHeight="1" x14ac:dyDescent="0.2">
      <c r="A16" s="475"/>
      <c r="B16" s="472"/>
      <c r="C16" s="473" t="s">
        <v>44</v>
      </c>
      <c r="D16" s="495" t="s">
        <v>69</v>
      </c>
      <c r="E16" s="467" t="s">
        <v>46</v>
      </c>
      <c r="F16" s="24">
        <v>1</v>
      </c>
      <c r="G16" s="380" t="s">
        <v>50</v>
      </c>
      <c r="H16" s="381">
        <v>43150</v>
      </c>
      <c r="I16" s="130">
        <v>43631</v>
      </c>
      <c r="J16" s="378" t="s">
        <v>1006</v>
      </c>
      <c r="K16" s="40">
        <f t="shared" si="0"/>
        <v>4</v>
      </c>
      <c r="L16" s="41">
        <v>3</v>
      </c>
      <c r="M16" s="41" t="str">
        <f t="shared" si="1"/>
        <v>100%</v>
      </c>
      <c r="N16" s="42">
        <f t="shared" si="2"/>
        <v>4</v>
      </c>
      <c r="O16" s="421" t="s">
        <v>33</v>
      </c>
      <c r="P16" s="378"/>
      <c r="Q16" s="421" t="s">
        <v>156</v>
      </c>
      <c r="R16" s="421" t="s">
        <v>35</v>
      </c>
    </row>
    <row r="17" spans="1:21" ht="216" customHeight="1" x14ac:dyDescent="0.2">
      <c r="A17" s="475"/>
      <c r="B17" s="472"/>
      <c r="C17" s="473"/>
      <c r="D17" s="496"/>
      <c r="E17" s="468"/>
      <c r="F17" s="24">
        <v>2</v>
      </c>
      <c r="G17" s="380" t="s">
        <v>70</v>
      </c>
      <c r="H17" s="381">
        <v>43150</v>
      </c>
      <c r="I17" s="130">
        <v>44185</v>
      </c>
      <c r="J17" s="378" t="s">
        <v>949</v>
      </c>
      <c r="K17" s="40">
        <f t="shared" si="0"/>
        <v>4</v>
      </c>
      <c r="L17" s="41">
        <v>3</v>
      </c>
      <c r="M17" s="41" t="str">
        <f t="shared" si="1"/>
        <v>100%</v>
      </c>
      <c r="N17" s="42">
        <f t="shared" si="2"/>
        <v>4</v>
      </c>
      <c r="O17" s="439" t="s">
        <v>73</v>
      </c>
      <c r="P17" s="25"/>
      <c r="Q17" s="440" t="s">
        <v>71</v>
      </c>
      <c r="R17" s="439" t="s">
        <v>72</v>
      </c>
      <c r="S17" s="14"/>
      <c r="T17" s="14"/>
      <c r="U17" s="14"/>
    </row>
    <row r="18" spans="1:21" ht="123" customHeight="1" x14ac:dyDescent="0.2">
      <c r="A18" s="475"/>
      <c r="B18" s="472"/>
      <c r="C18" s="473"/>
      <c r="D18" s="496"/>
      <c r="E18" s="468"/>
      <c r="F18" s="24">
        <v>3</v>
      </c>
      <c r="G18" s="380" t="s">
        <v>51</v>
      </c>
      <c r="H18" s="381">
        <v>43150</v>
      </c>
      <c r="I18" s="130">
        <v>44185</v>
      </c>
      <c r="J18" s="24" t="s">
        <v>948</v>
      </c>
      <c r="K18" s="40">
        <f t="shared" si="0"/>
        <v>4</v>
      </c>
      <c r="L18" s="41">
        <v>3</v>
      </c>
      <c r="M18" s="41" t="str">
        <f t="shared" si="1"/>
        <v>100%</v>
      </c>
      <c r="N18" s="42">
        <f t="shared" si="2"/>
        <v>4</v>
      </c>
      <c r="O18" s="439" t="s">
        <v>74</v>
      </c>
      <c r="P18" s="22"/>
      <c r="Q18" s="441" t="s">
        <v>34</v>
      </c>
      <c r="R18" s="439" t="s">
        <v>75</v>
      </c>
      <c r="S18" s="15"/>
      <c r="T18" s="14"/>
      <c r="U18" s="14"/>
    </row>
    <row r="19" spans="1:21" ht="269.25" customHeight="1" x14ac:dyDescent="0.2">
      <c r="A19" s="475"/>
      <c r="B19" s="472"/>
      <c r="C19" s="473"/>
      <c r="D19" s="496"/>
      <c r="E19" s="468"/>
      <c r="F19" s="24">
        <v>4</v>
      </c>
      <c r="G19" s="380" t="s">
        <v>52</v>
      </c>
      <c r="H19" s="381">
        <v>43150</v>
      </c>
      <c r="I19" s="130">
        <v>44185</v>
      </c>
      <c r="J19" s="24" t="s">
        <v>950</v>
      </c>
      <c r="K19" s="40">
        <f t="shared" si="0"/>
        <v>4</v>
      </c>
      <c r="L19" s="41">
        <v>3</v>
      </c>
      <c r="M19" s="41" t="str">
        <f t="shared" si="1"/>
        <v>100%</v>
      </c>
      <c r="N19" s="42">
        <f t="shared" si="2"/>
        <v>4</v>
      </c>
      <c r="O19" s="439" t="s">
        <v>77</v>
      </c>
      <c r="P19" s="439"/>
      <c r="Q19" s="441" t="s">
        <v>34</v>
      </c>
      <c r="R19" s="439" t="s">
        <v>78</v>
      </c>
      <c r="S19" s="15"/>
      <c r="T19" s="14"/>
      <c r="U19" s="14"/>
    </row>
    <row r="20" spans="1:21" ht="84" customHeight="1" x14ac:dyDescent="0.2">
      <c r="A20" s="475"/>
      <c r="B20" s="472"/>
      <c r="C20" s="473"/>
      <c r="D20" s="496"/>
      <c r="E20" s="468"/>
      <c r="F20" s="24">
        <v>5</v>
      </c>
      <c r="G20" s="380" t="s">
        <v>45</v>
      </c>
      <c r="H20" s="381">
        <v>43150</v>
      </c>
      <c r="I20" s="130">
        <v>44185</v>
      </c>
      <c r="J20" s="24" t="s">
        <v>951</v>
      </c>
      <c r="K20" s="40">
        <f t="shared" si="0"/>
        <v>4</v>
      </c>
      <c r="L20" s="41">
        <v>3</v>
      </c>
      <c r="M20" s="41" t="str">
        <f t="shared" si="1"/>
        <v>100%</v>
      </c>
      <c r="N20" s="42">
        <f t="shared" si="2"/>
        <v>4</v>
      </c>
      <c r="O20" s="439" t="s">
        <v>76</v>
      </c>
      <c r="P20" s="22"/>
      <c r="Q20" s="441" t="s">
        <v>34</v>
      </c>
      <c r="R20" s="439" t="s">
        <v>75</v>
      </c>
      <c r="S20" s="15"/>
      <c r="T20" s="14"/>
      <c r="U20" s="14"/>
    </row>
    <row r="21" spans="1:21" ht="175.5" customHeight="1" x14ac:dyDescent="0.2">
      <c r="A21" s="475"/>
      <c r="B21" s="472"/>
      <c r="C21" s="473"/>
      <c r="D21" s="497"/>
      <c r="E21" s="469"/>
      <c r="F21" s="24">
        <v>6</v>
      </c>
      <c r="G21" s="229" t="s">
        <v>53</v>
      </c>
      <c r="H21" s="381">
        <v>43335</v>
      </c>
      <c r="I21" s="130">
        <v>43631</v>
      </c>
      <c r="J21" s="24" t="s">
        <v>952</v>
      </c>
      <c r="K21" s="40">
        <f t="shared" si="0"/>
        <v>4</v>
      </c>
      <c r="L21" s="41">
        <v>3</v>
      </c>
      <c r="M21" s="41" t="str">
        <f t="shared" si="1"/>
        <v>100%</v>
      </c>
      <c r="N21" s="42">
        <f t="shared" si="2"/>
        <v>4</v>
      </c>
      <c r="O21" s="442" t="s">
        <v>79</v>
      </c>
      <c r="P21" s="22"/>
      <c r="Q21" s="440" t="s">
        <v>155</v>
      </c>
      <c r="R21" s="442" t="s">
        <v>80</v>
      </c>
      <c r="S21" s="15"/>
      <c r="T21" s="14"/>
      <c r="U21" s="14"/>
    </row>
    <row r="22" spans="1:21" ht="168.75" customHeight="1" x14ac:dyDescent="0.2">
      <c r="A22" s="475"/>
      <c r="B22" s="489" t="s">
        <v>121</v>
      </c>
      <c r="C22" s="492" t="s">
        <v>81</v>
      </c>
      <c r="D22" s="495" t="s">
        <v>82</v>
      </c>
      <c r="E22" s="492" t="s">
        <v>83</v>
      </c>
      <c r="F22" s="443">
        <v>1</v>
      </c>
      <c r="G22" s="444" t="s">
        <v>84</v>
      </c>
      <c r="H22" s="381">
        <v>43150</v>
      </c>
      <c r="I22" s="130">
        <v>43631</v>
      </c>
      <c r="J22" s="24" t="s">
        <v>952</v>
      </c>
      <c r="K22" s="40">
        <f t="shared" si="0"/>
        <v>4</v>
      </c>
      <c r="L22" s="41">
        <v>3</v>
      </c>
      <c r="M22" s="41" t="str">
        <f t="shared" si="1"/>
        <v>100%</v>
      </c>
      <c r="N22" s="42">
        <f t="shared" si="2"/>
        <v>4</v>
      </c>
      <c r="O22" s="445" t="s">
        <v>85</v>
      </c>
      <c r="P22" s="22"/>
      <c r="Q22" s="440" t="s">
        <v>155</v>
      </c>
      <c r="R22" s="446" t="s">
        <v>80</v>
      </c>
      <c r="S22" s="15"/>
      <c r="T22" s="14"/>
      <c r="U22" s="14"/>
    </row>
    <row r="23" spans="1:21" ht="247.5" customHeight="1" x14ac:dyDescent="0.2">
      <c r="A23" s="475"/>
      <c r="B23" s="490"/>
      <c r="C23" s="493"/>
      <c r="D23" s="496"/>
      <c r="E23" s="493"/>
      <c r="F23" s="447">
        <v>2</v>
      </c>
      <c r="G23" s="448" t="s">
        <v>86</v>
      </c>
      <c r="H23" s="381">
        <v>43150</v>
      </c>
      <c r="I23" s="130">
        <v>43631</v>
      </c>
      <c r="J23" s="24" t="s">
        <v>953</v>
      </c>
      <c r="K23" s="40">
        <f t="shared" si="0"/>
        <v>4</v>
      </c>
      <c r="L23" s="41">
        <v>3</v>
      </c>
      <c r="M23" s="41" t="str">
        <f t="shared" si="1"/>
        <v>100%</v>
      </c>
      <c r="N23" s="42">
        <f t="shared" si="2"/>
        <v>4</v>
      </c>
      <c r="O23" s="439" t="s">
        <v>88</v>
      </c>
      <c r="P23" s="22"/>
      <c r="Q23" s="440" t="s">
        <v>133</v>
      </c>
      <c r="R23" s="439" t="s">
        <v>80</v>
      </c>
      <c r="S23" s="15"/>
      <c r="T23" s="14"/>
      <c r="U23" s="14"/>
    </row>
    <row r="24" spans="1:21" ht="121.5" customHeight="1" x14ac:dyDescent="0.2">
      <c r="A24" s="475"/>
      <c r="B24" s="490"/>
      <c r="C24" s="494"/>
      <c r="D24" s="497"/>
      <c r="E24" s="494"/>
      <c r="F24" s="447">
        <v>3</v>
      </c>
      <c r="G24" s="448" t="s">
        <v>87</v>
      </c>
      <c r="H24" s="381">
        <v>43150</v>
      </c>
      <c r="I24" s="130">
        <v>43631</v>
      </c>
      <c r="J24" s="24" t="s">
        <v>947</v>
      </c>
      <c r="K24" s="40">
        <f t="shared" si="0"/>
        <v>4</v>
      </c>
      <c r="L24" s="41">
        <v>1</v>
      </c>
      <c r="M24" s="41" t="str">
        <f t="shared" si="1"/>
        <v>0%</v>
      </c>
      <c r="N24" s="42">
        <f t="shared" si="2"/>
        <v>0</v>
      </c>
      <c r="O24" s="439" t="s">
        <v>89</v>
      </c>
      <c r="P24" s="22"/>
      <c r="Q24" s="440" t="s">
        <v>154</v>
      </c>
      <c r="R24" s="439" t="s">
        <v>90</v>
      </c>
      <c r="S24" s="15"/>
      <c r="T24" s="14"/>
      <c r="U24" s="14"/>
    </row>
    <row r="25" spans="1:21" ht="138" customHeight="1" x14ac:dyDescent="0.2">
      <c r="A25" s="475"/>
      <c r="B25" s="490"/>
      <c r="C25" s="492" t="s">
        <v>115</v>
      </c>
      <c r="D25" s="485" t="s">
        <v>92</v>
      </c>
      <c r="E25" s="492" t="s">
        <v>91</v>
      </c>
      <c r="F25" s="443">
        <v>1</v>
      </c>
      <c r="G25" s="444" t="s">
        <v>93</v>
      </c>
      <c r="H25" s="381">
        <v>43150</v>
      </c>
      <c r="I25" s="130">
        <v>43631</v>
      </c>
      <c r="J25" s="371" t="s">
        <v>954</v>
      </c>
      <c r="K25" s="40">
        <f t="shared" si="0"/>
        <v>4</v>
      </c>
      <c r="L25" s="41">
        <v>1</v>
      </c>
      <c r="M25" s="41" t="str">
        <f t="shared" si="1"/>
        <v>0%</v>
      </c>
      <c r="N25" s="42">
        <f t="shared" si="2"/>
        <v>0</v>
      </c>
      <c r="O25" s="446" t="s">
        <v>95</v>
      </c>
      <c r="P25" s="22"/>
      <c r="Q25" s="437" t="s">
        <v>153</v>
      </c>
      <c r="R25" s="446" t="s">
        <v>97</v>
      </c>
      <c r="S25" s="15"/>
      <c r="T25" s="14"/>
      <c r="U25" s="14"/>
    </row>
    <row r="26" spans="1:21" ht="84.75" customHeight="1" x14ac:dyDescent="0.2">
      <c r="A26" s="475"/>
      <c r="B26" s="490"/>
      <c r="C26" s="494"/>
      <c r="D26" s="486"/>
      <c r="E26" s="494"/>
      <c r="F26" s="443">
        <v>2</v>
      </c>
      <c r="G26" s="444" t="s">
        <v>94</v>
      </c>
      <c r="H26" s="381">
        <v>43150</v>
      </c>
      <c r="I26" s="130">
        <v>44185</v>
      </c>
      <c r="J26" s="24" t="s">
        <v>955</v>
      </c>
      <c r="K26" s="40">
        <f t="shared" si="0"/>
        <v>4</v>
      </c>
      <c r="L26" s="41">
        <v>3</v>
      </c>
      <c r="M26" s="41" t="str">
        <f t="shared" si="1"/>
        <v>100%</v>
      </c>
      <c r="N26" s="42">
        <f t="shared" si="2"/>
        <v>4</v>
      </c>
      <c r="O26" s="446" t="s">
        <v>96</v>
      </c>
      <c r="P26" s="22"/>
      <c r="Q26" s="440" t="s">
        <v>133</v>
      </c>
      <c r="R26" s="446" t="s">
        <v>152</v>
      </c>
      <c r="S26" s="15"/>
      <c r="T26" s="14"/>
      <c r="U26" s="14"/>
    </row>
    <row r="27" spans="1:21" ht="150.75" customHeight="1" x14ac:dyDescent="0.2">
      <c r="A27" s="475"/>
      <c r="B27" s="490"/>
      <c r="C27" s="498" t="s">
        <v>116</v>
      </c>
      <c r="D27" s="495" t="s">
        <v>98</v>
      </c>
      <c r="E27" s="483" t="s">
        <v>99</v>
      </c>
      <c r="F27" s="449">
        <v>1</v>
      </c>
      <c r="G27" s="450" t="s">
        <v>100</v>
      </c>
      <c r="H27" s="381">
        <v>43150</v>
      </c>
      <c r="I27" s="130">
        <v>44185</v>
      </c>
      <c r="J27" s="24" t="s">
        <v>1007</v>
      </c>
      <c r="K27" s="40">
        <f t="shared" si="0"/>
        <v>4</v>
      </c>
      <c r="L27" s="41">
        <v>3</v>
      </c>
      <c r="M27" s="41" t="str">
        <f t="shared" si="1"/>
        <v>100%</v>
      </c>
      <c r="N27" s="42">
        <f t="shared" si="2"/>
        <v>4</v>
      </c>
      <c r="O27" s="451" t="s">
        <v>102</v>
      </c>
      <c r="P27" s="22"/>
      <c r="Q27" s="437" t="s">
        <v>34</v>
      </c>
      <c r="R27" s="436" t="s">
        <v>151</v>
      </c>
      <c r="S27" s="15"/>
      <c r="T27" s="14"/>
      <c r="U27" s="14"/>
    </row>
    <row r="28" spans="1:21" ht="114.75" customHeight="1" x14ac:dyDescent="0.2">
      <c r="A28" s="475"/>
      <c r="B28" s="490"/>
      <c r="C28" s="499"/>
      <c r="D28" s="497"/>
      <c r="E28" s="484"/>
      <c r="F28" s="449">
        <v>2</v>
      </c>
      <c r="G28" s="452" t="s">
        <v>101</v>
      </c>
      <c r="H28" s="381">
        <v>43150</v>
      </c>
      <c r="I28" s="130">
        <v>44185</v>
      </c>
      <c r="J28" s="24" t="s">
        <v>955</v>
      </c>
      <c r="K28" s="40">
        <f t="shared" si="0"/>
        <v>4</v>
      </c>
      <c r="L28" s="41">
        <v>3</v>
      </c>
      <c r="M28" s="41" t="str">
        <f t="shared" si="1"/>
        <v>100%</v>
      </c>
      <c r="N28" s="42">
        <f t="shared" si="2"/>
        <v>4</v>
      </c>
      <c r="O28" s="436" t="s">
        <v>103</v>
      </c>
      <c r="P28" s="22"/>
      <c r="Q28" s="437" t="s">
        <v>34</v>
      </c>
      <c r="R28" s="436" t="s">
        <v>151</v>
      </c>
      <c r="S28" s="15"/>
      <c r="T28" s="14"/>
      <c r="U28" s="14"/>
    </row>
    <row r="29" spans="1:21" ht="130.5" customHeight="1" x14ac:dyDescent="0.2">
      <c r="A29" s="475"/>
      <c r="B29" s="490"/>
      <c r="C29" s="483" t="s">
        <v>118</v>
      </c>
      <c r="D29" s="485" t="s">
        <v>117</v>
      </c>
      <c r="E29" s="487" t="s">
        <v>104</v>
      </c>
      <c r="F29" s="453">
        <v>1</v>
      </c>
      <c r="G29" s="454" t="s">
        <v>113</v>
      </c>
      <c r="H29" s="381">
        <v>43150</v>
      </c>
      <c r="I29" s="130">
        <v>44185</v>
      </c>
      <c r="J29" s="24" t="s">
        <v>955</v>
      </c>
      <c r="K29" s="40">
        <f t="shared" si="0"/>
        <v>4</v>
      </c>
      <c r="L29" s="41">
        <v>3</v>
      </c>
      <c r="M29" s="41" t="str">
        <f t="shared" si="1"/>
        <v>100%</v>
      </c>
      <c r="N29" s="42">
        <f t="shared" si="2"/>
        <v>4</v>
      </c>
      <c r="O29" s="455" t="s">
        <v>105</v>
      </c>
      <c r="P29" s="22"/>
      <c r="Q29" s="437" t="s">
        <v>133</v>
      </c>
      <c r="R29" s="455" t="s">
        <v>80</v>
      </c>
      <c r="S29" s="15"/>
      <c r="T29" s="14"/>
      <c r="U29" s="14"/>
    </row>
    <row r="30" spans="1:21" ht="92.25" customHeight="1" x14ac:dyDescent="0.2">
      <c r="A30" s="475"/>
      <c r="B30" s="490"/>
      <c r="C30" s="484"/>
      <c r="D30" s="486"/>
      <c r="E30" s="488"/>
      <c r="F30" s="453">
        <v>2</v>
      </c>
      <c r="G30" s="454" t="s">
        <v>114</v>
      </c>
      <c r="H30" s="381">
        <v>43150</v>
      </c>
      <c r="I30" s="130">
        <v>44185</v>
      </c>
      <c r="J30" s="24" t="s">
        <v>955</v>
      </c>
      <c r="K30" s="40">
        <f t="shared" si="0"/>
        <v>4</v>
      </c>
      <c r="L30" s="41">
        <v>3</v>
      </c>
      <c r="M30" s="41" t="str">
        <f t="shared" si="1"/>
        <v>100%</v>
      </c>
      <c r="N30" s="42">
        <f t="shared" si="2"/>
        <v>4</v>
      </c>
      <c r="O30" s="455" t="s">
        <v>106</v>
      </c>
      <c r="P30" s="22"/>
      <c r="Q30" s="437" t="s">
        <v>34</v>
      </c>
      <c r="R30" s="455" t="s">
        <v>107</v>
      </c>
      <c r="S30" s="15"/>
      <c r="T30" s="14"/>
      <c r="U30" s="14"/>
    </row>
    <row r="31" spans="1:21" ht="90.75" customHeight="1" x14ac:dyDescent="0.2">
      <c r="A31" s="476"/>
      <c r="B31" s="491"/>
      <c r="C31" s="456" t="s">
        <v>108</v>
      </c>
      <c r="D31" s="387" t="s">
        <v>109</v>
      </c>
      <c r="E31" s="72" t="s">
        <v>110</v>
      </c>
      <c r="F31" s="449">
        <v>1</v>
      </c>
      <c r="G31" s="457" t="s">
        <v>93</v>
      </c>
      <c r="H31" s="381">
        <v>43150</v>
      </c>
      <c r="I31" s="130">
        <v>44185</v>
      </c>
      <c r="J31" s="371" t="s">
        <v>937</v>
      </c>
      <c r="K31" s="40">
        <f t="shared" si="0"/>
        <v>4</v>
      </c>
      <c r="L31" s="41">
        <v>1</v>
      </c>
      <c r="M31" s="41" t="str">
        <f t="shared" si="1"/>
        <v>0%</v>
      </c>
      <c r="N31" s="42">
        <f t="shared" si="2"/>
        <v>0</v>
      </c>
      <c r="O31" s="436" t="s">
        <v>111</v>
      </c>
      <c r="P31" s="22"/>
      <c r="Q31" s="437" t="s">
        <v>153</v>
      </c>
      <c r="R31" s="436" t="s">
        <v>112</v>
      </c>
      <c r="S31" s="15"/>
      <c r="T31" s="14"/>
      <c r="U31" s="14"/>
    </row>
    <row r="32" spans="1:21" ht="71.25" customHeight="1" x14ac:dyDescent="0.2">
      <c r="A32" s="26"/>
      <c r="B32" s="26"/>
      <c r="C32" s="27"/>
      <c r="D32" s="22"/>
      <c r="E32" s="22"/>
      <c r="F32" s="22"/>
      <c r="G32" s="22"/>
      <c r="H32" s="23"/>
      <c r="I32" s="23"/>
      <c r="J32" s="24"/>
      <c r="K32" s="40"/>
      <c r="L32" s="41"/>
      <c r="M32" s="41"/>
      <c r="N32" s="42"/>
      <c r="O32" s="22"/>
      <c r="P32" s="22"/>
      <c r="Q32" s="22"/>
      <c r="R32" s="22"/>
      <c r="S32" s="15"/>
      <c r="T32" s="14"/>
      <c r="U32" s="14"/>
    </row>
    <row r="33" spans="1:21" ht="70.5" customHeight="1" x14ac:dyDescent="0.2">
      <c r="A33" s="26"/>
      <c r="B33" s="26"/>
      <c r="C33" s="27"/>
      <c r="D33" s="22"/>
      <c r="E33" s="22"/>
      <c r="F33" s="22"/>
      <c r="G33" s="22"/>
      <c r="H33" s="23"/>
      <c r="I33" s="23"/>
      <c r="J33" s="24"/>
      <c r="K33" s="40"/>
      <c r="L33" s="41"/>
      <c r="M33" s="41"/>
      <c r="N33" s="42"/>
      <c r="O33" s="22"/>
      <c r="P33" s="22"/>
      <c r="Q33" s="22"/>
      <c r="R33" s="22"/>
      <c r="S33" s="15"/>
      <c r="T33" s="14"/>
      <c r="U33" s="14"/>
    </row>
    <row r="34" spans="1:21" ht="60.75" customHeight="1" x14ac:dyDescent="0.2">
      <c r="A34" s="26"/>
      <c r="B34" s="26"/>
      <c r="C34" s="27"/>
      <c r="D34" s="22"/>
      <c r="E34" s="22"/>
      <c r="F34" s="22"/>
      <c r="G34" s="22"/>
      <c r="H34" s="23"/>
      <c r="I34" s="23"/>
      <c r="J34" s="24"/>
      <c r="K34" s="40"/>
      <c r="L34" s="41"/>
      <c r="M34" s="41"/>
      <c r="N34" s="42"/>
      <c r="O34" s="22"/>
      <c r="P34" s="22"/>
      <c r="Q34" s="22"/>
      <c r="R34" s="22"/>
      <c r="S34" s="15"/>
      <c r="T34" s="14"/>
      <c r="U34" s="14"/>
    </row>
    <row r="35" spans="1:21" ht="71.25" customHeight="1" x14ac:dyDescent="0.2">
      <c r="A35" s="26"/>
      <c r="B35" s="26"/>
      <c r="C35" s="27"/>
      <c r="D35" s="22"/>
      <c r="E35" s="22"/>
      <c r="F35" s="22"/>
      <c r="G35" s="22"/>
      <c r="H35" s="23"/>
      <c r="I35" s="23"/>
      <c r="J35" s="24"/>
      <c r="K35" s="40"/>
      <c r="L35" s="41"/>
      <c r="M35" s="41"/>
      <c r="N35" s="42"/>
      <c r="O35" s="22"/>
      <c r="P35" s="22"/>
      <c r="Q35" s="22"/>
      <c r="R35" s="22"/>
      <c r="S35" s="15"/>
      <c r="T35" s="14"/>
      <c r="U35" s="14"/>
    </row>
    <row r="36" spans="1:21" ht="57.75" customHeight="1" x14ac:dyDescent="0.2">
      <c r="A36" s="26"/>
      <c r="B36" s="26"/>
      <c r="C36" s="27"/>
      <c r="D36" s="22"/>
      <c r="E36" s="22"/>
      <c r="F36" s="22"/>
      <c r="G36" s="22"/>
      <c r="H36" s="23"/>
      <c r="I36" s="23"/>
      <c r="J36" s="24"/>
      <c r="K36" s="40"/>
      <c r="L36" s="41"/>
      <c r="M36" s="41"/>
      <c r="N36" s="42"/>
      <c r="O36" s="22"/>
      <c r="P36" s="22"/>
      <c r="Q36" s="22"/>
      <c r="R36" s="22"/>
      <c r="S36" s="15"/>
      <c r="T36" s="14"/>
      <c r="U36" s="14"/>
    </row>
    <row r="37" spans="1:21" ht="71.25" customHeight="1" x14ac:dyDescent="0.2">
      <c r="A37" s="26"/>
      <c r="B37" s="26"/>
      <c r="C37" s="27"/>
      <c r="D37" s="22"/>
      <c r="E37" s="22"/>
      <c r="F37" s="22"/>
      <c r="G37" s="22"/>
      <c r="H37" s="23"/>
      <c r="I37" s="23"/>
      <c r="J37" s="24"/>
      <c r="K37" s="40"/>
      <c r="L37" s="41"/>
      <c r="M37" s="41"/>
      <c r="N37" s="42"/>
      <c r="O37" s="22"/>
      <c r="P37" s="22"/>
      <c r="Q37" s="22"/>
      <c r="R37" s="22"/>
      <c r="S37" s="15"/>
      <c r="T37" s="14"/>
      <c r="U37" s="14"/>
    </row>
    <row r="38" spans="1:21" ht="72" customHeight="1" x14ac:dyDescent="0.2">
      <c r="A38" s="26"/>
      <c r="B38" s="26"/>
      <c r="C38" s="27"/>
      <c r="D38" s="22"/>
      <c r="E38" s="22"/>
      <c r="F38" s="22"/>
      <c r="G38" s="22"/>
      <c r="H38" s="23"/>
      <c r="I38" s="23"/>
      <c r="J38" s="24"/>
      <c r="K38" s="40"/>
      <c r="L38" s="41"/>
      <c r="M38" s="41"/>
      <c r="N38" s="42"/>
      <c r="O38" s="22"/>
      <c r="P38" s="22"/>
      <c r="Q38" s="22"/>
      <c r="R38" s="22"/>
      <c r="S38" s="15"/>
      <c r="T38" s="14"/>
      <c r="U38" s="14"/>
    </row>
    <row r="39" spans="1:21" ht="62.25" customHeight="1" x14ac:dyDescent="0.2">
      <c r="A39" s="26"/>
      <c r="B39" s="26"/>
      <c r="C39" s="27"/>
      <c r="D39" s="22"/>
      <c r="E39" s="22"/>
      <c r="F39" s="22"/>
      <c r="G39" s="22"/>
      <c r="H39" s="23"/>
      <c r="I39" s="23"/>
      <c r="J39" s="24"/>
      <c r="K39" s="40"/>
      <c r="L39" s="41"/>
      <c r="M39" s="41"/>
      <c r="N39" s="42"/>
      <c r="O39" s="22"/>
      <c r="P39" s="22"/>
      <c r="Q39" s="22"/>
      <c r="R39" s="22"/>
      <c r="S39" s="15"/>
      <c r="T39" s="14"/>
      <c r="U39" s="14"/>
    </row>
    <row r="40" spans="1:21" ht="70.5" customHeight="1" x14ac:dyDescent="0.2">
      <c r="A40" s="26"/>
      <c r="B40" s="26"/>
      <c r="C40" s="27"/>
      <c r="D40" s="22"/>
      <c r="E40" s="22"/>
      <c r="F40" s="22"/>
      <c r="G40" s="22"/>
      <c r="H40" s="23"/>
      <c r="I40" s="23"/>
      <c r="J40" s="24"/>
      <c r="K40" s="40"/>
      <c r="L40" s="41"/>
      <c r="M40" s="41"/>
      <c r="N40" s="42"/>
      <c r="O40" s="22"/>
      <c r="P40" s="22"/>
      <c r="Q40" s="22"/>
      <c r="R40" s="22"/>
      <c r="S40" s="15"/>
      <c r="T40" s="14"/>
      <c r="U40" s="14"/>
    </row>
    <row r="41" spans="1:21" ht="68.25" customHeight="1" x14ac:dyDescent="0.2">
      <c r="A41" s="26"/>
      <c r="B41" s="26"/>
      <c r="C41" s="27"/>
      <c r="D41" s="22"/>
      <c r="E41" s="22"/>
      <c r="F41" s="22"/>
      <c r="G41" s="22"/>
      <c r="H41" s="23"/>
      <c r="I41" s="23"/>
      <c r="J41" s="24"/>
      <c r="K41" s="40"/>
      <c r="L41" s="41"/>
      <c r="M41" s="41"/>
      <c r="N41" s="42"/>
      <c r="O41" s="22"/>
      <c r="P41" s="22"/>
      <c r="Q41" s="22"/>
      <c r="R41" s="22"/>
      <c r="S41" s="15"/>
      <c r="T41" s="14"/>
      <c r="U41" s="14"/>
    </row>
    <row r="42" spans="1:21" ht="72.75" customHeight="1" x14ac:dyDescent="0.2">
      <c r="A42" s="26"/>
      <c r="B42" s="26"/>
      <c r="C42" s="27"/>
      <c r="D42" s="22"/>
      <c r="E42" s="22"/>
      <c r="F42" s="22"/>
      <c r="G42" s="22"/>
      <c r="H42" s="23"/>
      <c r="I42" s="23"/>
      <c r="J42" s="24"/>
      <c r="K42" s="40"/>
      <c r="L42" s="41"/>
      <c r="M42" s="41"/>
      <c r="N42" s="42"/>
      <c r="O42" s="22"/>
      <c r="P42" s="22"/>
      <c r="Q42" s="22"/>
      <c r="R42" s="22"/>
      <c r="S42" s="15"/>
      <c r="T42" s="14"/>
      <c r="U42" s="14"/>
    </row>
    <row r="43" spans="1:21" ht="105" customHeight="1" thickBot="1" x14ac:dyDescent="0.25">
      <c r="A43" s="30"/>
      <c r="B43" s="30"/>
      <c r="C43" s="31"/>
      <c r="D43" s="22"/>
      <c r="E43" s="22"/>
      <c r="F43" s="22"/>
      <c r="G43" s="22"/>
      <c r="H43" s="23"/>
      <c r="I43" s="23"/>
      <c r="J43" s="24"/>
      <c r="K43" s="43"/>
      <c r="L43" s="41"/>
      <c r="M43" s="41"/>
      <c r="N43" s="45"/>
      <c r="O43" s="22"/>
      <c r="P43" s="22"/>
      <c r="Q43" s="22"/>
      <c r="R43" s="22"/>
      <c r="S43" s="15"/>
      <c r="T43" s="14"/>
      <c r="U43" s="14"/>
    </row>
    <row r="44" spans="1:21" ht="34.5" customHeight="1" thickBot="1" x14ac:dyDescent="0.25">
      <c r="A44" s="28"/>
      <c r="B44" s="28"/>
      <c r="C44" s="29"/>
      <c r="D44" s="15"/>
      <c r="E44" s="15"/>
      <c r="F44" s="15"/>
      <c r="G44" s="15"/>
      <c r="H44" s="16"/>
      <c r="I44" s="16"/>
      <c r="J44" s="17"/>
      <c r="K44" s="44"/>
      <c r="L44" s="17"/>
      <c r="M44" s="17"/>
      <c r="N44" s="44"/>
      <c r="O44" s="15"/>
      <c r="P44" s="15"/>
      <c r="Q44" s="15"/>
      <c r="R44" s="15"/>
      <c r="S44" s="15"/>
      <c r="T44" s="15"/>
      <c r="U44" s="15"/>
    </row>
    <row r="45" spans="1:21" ht="37.5" customHeight="1" x14ac:dyDescent="0.2">
      <c r="A45" s="28"/>
      <c r="B45" s="28"/>
      <c r="C45" s="29"/>
      <c r="D45" s="15"/>
      <c r="E45" s="15"/>
      <c r="F45" s="15"/>
      <c r="G45" s="15"/>
      <c r="H45" s="16"/>
      <c r="I45" s="16"/>
      <c r="J45" s="17"/>
      <c r="K45" s="17"/>
      <c r="L45" s="17"/>
      <c r="M45" s="17"/>
      <c r="N45" s="15"/>
      <c r="O45" s="15"/>
      <c r="P45" s="15"/>
      <c r="Q45" s="15"/>
      <c r="R45" s="15"/>
      <c r="S45" s="15"/>
      <c r="T45" s="15"/>
      <c r="U45" s="15"/>
    </row>
    <row r="46" spans="1:21" ht="49.5" customHeight="1" x14ac:dyDescent="0.2">
      <c r="A46" s="28"/>
      <c r="B46" s="28"/>
      <c r="C46" s="29"/>
      <c r="D46" s="15"/>
      <c r="E46" s="15"/>
      <c r="F46" s="15"/>
      <c r="G46" s="15"/>
      <c r="H46" s="16"/>
      <c r="I46" s="16"/>
      <c r="J46" s="17"/>
      <c r="K46" s="17"/>
      <c r="L46" s="17"/>
      <c r="M46" s="17"/>
      <c r="N46" s="15"/>
      <c r="O46" s="15"/>
      <c r="P46" s="15"/>
      <c r="Q46" s="15"/>
      <c r="R46" s="15"/>
      <c r="S46" s="15"/>
      <c r="T46" s="15"/>
      <c r="U46" s="15"/>
    </row>
    <row r="47" spans="1:21" ht="41.25" customHeight="1" x14ac:dyDescent="0.2">
      <c r="A47" s="28"/>
      <c r="B47" s="28"/>
      <c r="C47" s="29"/>
      <c r="D47" s="15"/>
      <c r="E47" s="15"/>
      <c r="F47" s="15"/>
      <c r="G47" s="15"/>
      <c r="H47" s="16"/>
      <c r="I47" s="16"/>
      <c r="J47" s="17"/>
      <c r="K47" s="17"/>
      <c r="L47" s="17"/>
      <c r="M47" s="17"/>
      <c r="N47" s="15"/>
      <c r="O47" s="15"/>
      <c r="P47" s="15"/>
      <c r="Q47" s="15"/>
      <c r="R47" s="15"/>
      <c r="S47" s="15"/>
      <c r="T47" s="15"/>
      <c r="U47" s="15"/>
    </row>
    <row r="48" spans="1:21" ht="18" customHeight="1" x14ac:dyDescent="0.2">
      <c r="A48" s="12"/>
      <c r="B48" s="12"/>
      <c r="C48" s="15"/>
      <c r="D48" s="15"/>
      <c r="E48" s="15"/>
      <c r="F48" s="15"/>
      <c r="G48" s="15"/>
      <c r="H48" s="16"/>
      <c r="I48" s="16"/>
      <c r="J48" s="17"/>
      <c r="K48" s="17"/>
      <c r="L48" s="17"/>
      <c r="M48" s="17"/>
      <c r="N48" s="15"/>
      <c r="O48" s="15"/>
      <c r="P48" s="15"/>
      <c r="Q48" s="15"/>
      <c r="R48" s="15"/>
      <c r="S48" s="15"/>
      <c r="T48" s="15"/>
      <c r="U48" s="15"/>
    </row>
    <row r="49" spans="1:21" ht="21" customHeight="1" x14ac:dyDescent="0.2">
      <c r="A49" s="12"/>
      <c r="B49" s="12"/>
      <c r="C49" s="15"/>
      <c r="D49" s="15"/>
      <c r="E49" s="15"/>
      <c r="F49" s="15"/>
      <c r="G49" s="15"/>
      <c r="H49" s="16"/>
      <c r="I49" s="16"/>
      <c r="J49" s="17"/>
      <c r="K49" s="17"/>
      <c r="L49" s="17"/>
      <c r="M49" s="17"/>
      <c r="N49" s="15"/>
      <c r="O49" s="15"/>
      <c r="P49" s="15"/>
      <c r="Q49" s="15"/>
      <c r="R49" s="15"/>
      <c r="S49" s="15"/>
      <c r="T49" s="15"/>
      <c r="U49" s="15"/>
    </row>
    <row r="50" spans="1:21" ht="18.75" customHeight="1" x14ac:dyDescent="0.2">
      <c r="A50" s="12"/>
      <c r="B50" s="12"/>
      <c r="C50" s="15"/>
      <c r="D50" s="15"/>
      <c r="E50" s="15"/>
      <c r="F50" s="15"/>
      <c r="G50" s="15"/>
      <c r="H50" s="16"/>
      <c r="I50" s="16"/>
      <c r="J50" s="17"/>
      <c r="K50" s="17"/>
      <c r="L50" s="17"/>
      <c r="M50" s="17"/>
      <c r="N50" s="15"/>
      <c r="O50" s="15"/>
      <c r="P50" s="15"/>
      <c r="Q50" s="15"/>
      <c r="R50" s="15"/>
      <c r="S50" s="15"/>
      <c r="T50" s="15"/>
      <c r="U50" s="15"/>
    </row>
    <row r="51" spans="1:21" ht="24" customHeight="1" x14ac:dyDescent="0.2">
      <c r="A51" s="12"/>
      <c r="B51" s="12"/>
      <c r="C51" s="15"/>
      <c r="D51" s="15"/>
      <c r="E51" s="15"/>
      <c r="F51" s="15"/>
      <c r="G51" s="15"/>
      <c r="H51" s="16"/>
      <c r="I51" s="16"/>
      <c r="J51" s="17"/>
      <c r="K51" s="17"/>
      <c r="L51" s="17"/>
      <c r="M51" s="17"/>
      <c r="N51" s="15"/>
      <c r="O51" s="15"/>
      <c r="P51" s="15"/>
      <c r="Q51" s="15"/>
      <c r="R51" s="15"/>
      <c r="S51" s="15"/>
      <c r="T51" s="15"/>
      <c r="U51" s="15"/>
    </row>
    <row r="52" spans="1:21" ht="27" customHeight="1" x14ac:dyDescent="0.2">
      <c r="A52" s="12"/>
      <c r="B52" s="12"/>
      <c r="C52" s="15"/>
      <c r="D52" s="15"/>
      <c r="E52" s="15"/>
      <c r="F52" s="15"/>
      <c r="G52" s="15"/>
      <c r="H52" s="16"/>
      <c r="I52" s="16"/>
      <c r="J52" s="17"/>
      <c r="K52" s="17"/>
      <c r="L52" s="17"/>
      <c r="M52" s="17"/>
      <c r="N52" s="15"/>
      <c r="O52" s="15"/>
      <c r="P52" s="15"/>
      <c r="Q52" s="15"/>
      <c r="R52" s="15"/>
      <c r="S52" s="15"/>
      <c r="T52" s="15"/>
      <c r="U52" s="15"/>
    </row>
    <row r="53" spans="1:21" ht="25.5" customHeight="1" x14ac:dyDescent="0.2">
      <c r="C53" s="15"/>
      <c r="D53" s="15"/>
      <c r="E53" s="15"/>
      <c r="F53" s="15"/>
      <c r="G53" s="15"/>
      <c r="H53" s="16"/>
      <c r="I53" s="16"/>
      <c r="J53" s="17"/>
      <c r="K53" s="17"/>
      <c r="L53" s="17"/>
      <c r="M53" s="17"/>
      <c r="N53" s="15"/>
      <c r="O53" s="15"/>
      <c r="P53" s="15"/>
      <c r="Q53" s="15"/>
      <c r="R53" s="15"/>
      <c r="S53" s="15"/>
      <c r="T53" s="14"/>
      <c r="U53" s="14"/>
    </row>
    <row r="54" spans="1:21" ht="18" customHeight="1" x14ac:dyDescent="0.2">
      <c r="C54" s="15"/>
      <c r="D54" s="15"/>
      <c r="E54" s="15"/>
      <c r="F54" s="15"/>
      <c r="G54" s="15"/>
      <c r="H54" s="16"/>
      <c r="I54" s="16"/>
      <c r="J54" s="17"/>
      <c r="K54" s="17"/>
      <c r="L54" s="17"/>
      <c r="M54" s="17"/>
      <c r="N54" s="15"/>
      <c r="O54" s="15"/>
      <c r="P54" s="15"/>
      <c r="Q54" s="15"/>
      <c r="R54" s="15"/>
      <c r="S54" s="15"/>
      <c r="T54" s="14"/>
      <c r="U54" s="14"/>
    </row>
    <row r="55" spans="1:21" ht="18" customHeight="1" x14ac:dyDescent="0.2">
      <c r="C55" s="15"/>
      <c r="D55" s="15"/>
      <c r="E55" s="15"/>
      <c r="F55" s="15"/>
      <c r="G55" s="15"/>
      <c r="H55" s="16"/>
      <c r="I55" s="16"/>
      <c r="J55" s="17"/>
      <c r="K55" s="17"/>
      <c r="L55" s="17"/>
      <c r="M55" s="17"/>
      <c r="N55" s="15"/>
      <c r="O55" s="15"/>
      <c r="P55" s="15"/>
      <c r="Q55" s="15"/>
      <c r="R55" s="15"/>
      <c r="S55" s="15"/>
      <c r="T55" s="14"/>
      <c r="U55" s="14"/>
    </row>
    <row r="56" spans="1:21" ht="18.75" customHeight="1" x14ac:dyDescent="0.2">
      <c r="C56" s="12"/>
      <c r="D56" s="12"/>
      <c r="E56" s="12"/>
      <c r="F56" s="12"/>
      <c r="G56" s="12"/>
      <c r="H56" s="13"/>
      <c r="I56" s="13"/>
      <c r="J56" s="6"/>
      <c r="K56" s="6"/>
      <c r="L56" s="6"/>
      <c r="M56" s="6"/>
      <c r="N56" s="12"/>
      <c r="O56" s="12"/>
      <c r="P56" s="12"/>
      <c r="Q56" s="12"/>
      <c r="R56" s="12"/>
      <c r="S56" s="12"/>
    </row>
    <row r="57" spans="1:21" ht="15" customHeight="1" x14ac:dyDescent="0.2">
      <c r="C57" s="12"/>
      <c r="D57" s="12"/>
      <c r="E57" s="12"/>
      <c r="F57" s="12"/>
      <c r="G57" s="12"/>
      <c r="H57" s="13"/>
      <c r="I57" s="13"/>
      <c r="J57" s="6"/>
      <c r="K57" s="6"/>
      <c r="L57" s="6"/>
      <c r="M57" s="6"/>
      <c r="N57" s="12"/>
      <c r="O57" s="12"/>
      <c r="P57" s="12"/>
      <c r="Q57" s="12"/>
      <c r="R57" s="12"/>
      <c r="S57" s="12"/>
    </row>
    <row r="58" spans="1:21" ht="23.25" customHeight="1" x14ac:dyDescent="0.2">
      <c r="C58" s="12"/>
      <c r="D58" s="12"/>
      <c r="E58" s="12"/>
      <c r="F58" s="12"/>
      <c r="G58" s="12"/>
      <c r="H58" s="13"/>
      <c r="I58" s="13"/>
      <c r="J58" s="6"/>
      <c r="K58" s="6"/>
      <c r="L58" s="6"/>
      <c r="M58" s="6"/>
      <c r="N58" s="12"/>
      <c r="O58" s="12"/>
      <c r="P58" s="12"/>
      <c r="Q58" s="12"/>
      <c r="R58" s="12"/>
      <c r="S58" s="12"/>
    </row>
    <row r="59" spans="1:21" ht="21" customHeight="1" x14ac:dyDescent="0.2">
      <c r="C59" s="12"/>
      <c r="D59" s="12"/>
      <c r="E59" s="12"/>
      <c r="F59" s="12"/>
      <c r="G59" s="12"/>
      <c r="H59" s="13"/>
      <c r="I59" s="13"/>
      <c r="J59" s="6"/>
      <c r="K59" s="6"/>
      <c r="L59" s="6"/>
      <c r="M59" s="6"/>
      <c r="N59" s="12"/>
      <c r="O59" s="12"/>
      <c r="P59" s="12"/>
      <c r="Q59" s="12"/>
      <c r="R59" s="12"/>
      <c r="S59" s="12"/>
    </row>
    <row r="60" spans="1:21" ht="19.5" customHeight="1" x14ac:dyDescent="0.2">
      <c r="C60" s="12"/>
      <c r="D60" s="12"/>
      <c r="E60" s="12"/>
      <c r="F60" s="12"/>
      <c r="G60" s="12"/>
      <c r="H60" s="13"/>
      <c r="I60" s="13"/>
      <c r="J60" s="6"/>
      <c r="K60" s="6"/>
      <c r="L60" s="6"/>
      <c r="M60" s="6"/>
      <c r="N60" s="12"/>
      <c r="O60" s="12"/>
      <c r="P60" s="12"/>
      <c r="Q60" s="12"/>
      <c r="R60" s="12"/>
      <c r="S60" s="12"/>
    </row>
    <row r="61" spans="1:21" ht="17.25" customHeight="1" x14ac:dyDescent="0.2"/>
  </sheetData>
  <mergeCells count="31">
    <mergeCell ref="C29:C30"/>
    <mergeCell ref="D29:D30"/>
    <mergeCell ref="E29:E30"/>
    <mergeCell ref="B22:B31"/>
    <mergeCell ref="A7:A31"/>
    <mergeCell ref="C22:C24"/>
    <mergeCell ref="D22:D24"/>
    <mergeCell ref="D16:D21"/>
    <mergeCell ref="E16:E21"/>
    <mergeCell ref="E22:E24"/>
    <mergeCell ref="C25:C26"/>
    <mergeCell ref="D25:D26"/>
    <mergeCell ref="E25:E26"/>
    <mergeCell ref="C27:C28"/>
    <mergeCell ref="D27:D28"/>
    <mergeCell ref="E27:E28"/>
    <mergeCell ref="C14:C15"/>
    <mergeCell ref="E7:E13"/>
    <mergeCell ref="D14:D15"/>
    <mergeCell ref="E14:E15"/>
    <mergeCell ref="B14:B21"/>
    <mergeCell ref="C16:C21"/>
    <mergeCell ref="B7:B13"/>
    <mergeCell ref="C7:C13"/>
    <mergeCell ref="D7:D13"/>
    <mergeCell ref="A1:A2"/>
    <mergeCell ref="B1:P2"/>
    <mergeCell ref="C4:R4"/>
    <mergeCell ref="A5:E5"/>
    <mergeCell ref="F5:M5"/>
    <mergeCell ref="N5:R5"/>
  </mergeCells>
  <conditionalFormatting sqref="C14 F10:G15 F9 F7:G8 I7:I8 H7:H10 I10">
    <cfRule type="expression" priority="65">
      <formula>"si numero (1=0%); sino numero (2=50%); sino numero (3=100%)"</formula>
    </cfRule>
  </conditionalFormatting>
  <conditionalFormatting sqref="I11">
    <cfRule type="expression" priority="56">
      <formula>"si numero (1=0%); sino numero (2=50%); sino numero (3=100%)"</formula>
    </cfRule>
  </conditionalFormatting>
  <conditionalFormatting sqref="H12">
    <cfRule type="expression" priority="43">
      <formula>"si numero (1=0%); sino numero (2=50%); sino numero (3=100%)"</formula>
    </cfRule>
  </conditionalFormatting>
  <conditionalFormatting sqref="P7:P16">
    <cfRule type="containsText" dxfId="135" priority="49" operator="containsText" text="SI">
      <formula>NOT(ISERROR(SEARCH("SI",P7)))</formula>
    </cfRule>
    <cfRule type="containsText" dxfId="134" priority="50" operator="containsText" text="NO">
      <formula>NOT(ISERROR(SEARCH("NO",P7)))</formula>
    </cfRule>
  </conditionalFormatting>
  <conditionalFormatting sqref="Q7:Q8 Q10:Q16">
    <cfRule type="containsText" dxfId="133" priority="48" operator="containsText" text="NO">
      <formula>NOT(ISERROR(SEARCH("NO",Q7)))</formula>
    </cfRule>
  </conditionalFormatting>
  <conditionalFormatting sqref="Q7:Q8 Q10:Q16">
    <cfRule type="containsText" dxfId="132" priority="47" operator="containsText" text="SI">
      <formula>NOT(ISERROR(SEARCH("SI",Q7)))</formula>
    </cfRule>
  </conditionalFormatting>
  <conditionalFormatting sqref="L7:M43">
    <cfRule type="colorScale" priority="46">
      <colorScale>
        <cfvo type="num" val="1"/>
        <cfvo type="num" val="2"/>
        <cfvo type="num" val="3"/>
        <color rgb="FFFF0000"/>
        <color rgb="FFFFFF00"/>
        <color rgb="FF00B050"/>
      </colorScale>
    </cfRule>
  </conditionalFormatting>
  <conditionalFormatting sqref="H11">
    <cfRule type="expression" priority="44">
      <formula>"si numero (1=0%); sino numero (2=50%); sino numero (3=100%)"</formula>
    </cfRule>
  </conditionalFormatting>
  <conditionalFormatting sqref="H13">
    <cfRule type="expression" priority="42">
      <formula>"si numero (1=0%); sino numero (2=50%); sino numero (3=100%)"</formula>
    </cfRule>
  </conditionalFormatting>
  <conditionalFormatting sqref="I9">
    <cfRule type="expression" priority="41">
      <formula>"si numero (1=0%); sino numero (2=50%); sino numero (3=100%)"</formula>
    </cfRule>
  </conditionalFormatting>
  <conditionalFormatting sqref="I12">
    <cfRule type="expression" priority="40">
      <formula>"si numero (1=0%); sino numero (2=50%); sino numero (3=100%)"</formula>
    </cfRule>
  </conditionalFormatting>
  <conditionalFormatting sqref="I13">
    <cfRule type="expression" priority="39">
      <formula>"si numero (1=0%); sino numero (2=50%); sino numero (3=100%)"</formula>
    </cfRule>
  </conditionalFormatting>
  <conditionalFormatting sqref="H14">
    <cfRule type="expression" priority="38">
      <formula>"si numero (1=0%); sino numero (2=50%); sino numero (3=100%)"</formula>
    </cfRule>
  </conditionalFormatting>
  <conditionalFormatting sqref="H15">
    <cfRule type="expression" priority="36">
      <formula>"si numero (1=0%); sino numero (2=50%); sino numero (3=100%)"</formula>
    </cfRule>
  </conditionalFormatting>
  <conditionalFormatting sqref="I15">
    <cfRule type="expression" priority="35">
      <formula>"si numero (1=0%); sino numero (2=50%); sino numero (3=100%)"</formula>
    </cfRule>
  </conditionalFormatting>
  <conditionalFormatting sqref="H16">
    <cfRule type="expression" priority="34">
      <formula>"si numero (1=0%); sino numero (2=50%); sino numero (3=100%)"</formula>
    </cfRule>
  </conditionalFormatting>
  <conditionalFormatting sqref="H17">
    <cfRule type="expression" priority="32">
      <formula>"si numero (1=0%); sino numero (2=50%); sino numero (3=100%)"</formula>
    </cfRule>
  </conditionalFormatting>
  <conditionalFormatting sqref="I17">
    <cfRule type="expression" priority="31">
      <formula>"si numero (1=0%); sino numero (2=50%); sino numero (3=100%)"</formula>
    </cfRule>
  </conditionalFormatting>
  <conditionalFormatting sqref="H18">
    <cfRule type="expression" priority="30">
      <formula>"si numero (1=0%); sino numero (2=50%); sino numero (3=100%)"</formula>
    </cfRule>
  </conditionalFormatting>
  <conditionalFormatting sqref="I18">
    <cfRule type="expression" priority="29">
      <formula>"si numero (1=0%); sino numero (2=50%); sino numero (3=100%)"</formula>
    </cfRule>
  </conditionalFormatting>
  <conditionalFormatting sqref="H19">
    <cfRule type="expression" priority="28">
      <formula>"si numero (1=0%); sino numero (2=50%); sino numero (3=100%)"</formula>
    </cfRule>
  </conditionalFormatting>
  <conditionalFormatting sqref="I19">
    <cfRule type="expression" priority="27">
      <formula>"si numero (1=0%); sino numero (2=50%); sino numero (3=100%)"</formula>
    </cfRule>
  </conditionalFormatting>
  <conditionalFormatting sqref="H20">
    <cfRule type="expression" priority="26">
      <formula>"si numero (1=0%); sino numero (2=50%); sino numero (3=100%)"</formula>
    </cfRule>
  </conditionalFormatting>
  <conditionalFormatting sqref="I20">
    <cfRule type="expression" priority="25">
      <formula>"si numero (1=0%); sino numero (2=50%); sino numero (3=100%)"</formula>
    </cfRule>
  </conditionalFormatting>
  <conditionalFormatting sqref="H21">
    <cfRule type="expression" priority="24">
      <formula>"si numero (1=0%); sino numero (2=50%); sino numero (3=100%)"</formula>
    </cfRule>
  </conditionalFormatting>
  <conditionalFormatting sqref="I21">
    <cfRule type="expression" priority="23">
      <formula>"si numero (1=0%); sino numero (2=50%); sino numero (3=100%)"</formula>
    </cfRule>
  </conditionalFormatting>
  <conditionalFormatting sqref="H22">
    <cfRule type="expression" priority="22">
      <formula>"si numero (1=0%); sino numero (2=50%); sino numero (3=100%)"</formula>
    </cfRule>
  </conditionalFormatting>
  <conditionalFormatting sqref="I22">
    <cfRule type="expression" priority="21">
      <formula>"si numero (1=0%); sino numero (2=50%); sino numero (3=100%)"</formula>
    </cfRule>
  </conditionalFormatting>
  <conditionalFormatting sqref="H23">
    <cfRule type="expression" priority="20">
      <formula>"si numero (1=0%); sino numero (2=50%); sino numero (3=100%)"</formula>
    </cfRule>
  </conditionalFormatting>
  <conditionalFormatting sqref="I23">
    <cfRule type="expression" priority="19">
      <formula>"si numero (1=0%); sino numero (2=50%); sino numero (3=100%)"</formula>
    </cfRule>
  </conditionalFormatting>
  <conditionalFormatting sqref="H24">
    <cfRule type="expression" priority="18">
      <formula>"si numero (1=0%); sino numero (2=50%); sino numero (3=100%)"</formula>
    </cfRule>
  </conditionalFormatting>
  <conditionalFormatting sqref="I24">
    <cfRule type="expression" priority="17">
      <formula>"si numero (1=0%); sino numero (2=50%); sino numero (3=100%)"</formula>
    </cfRule>
  </conditionalFormatting>
  <conditionalFormatting sqref="H25">
    <cfRule type="expression" priority="16">
      <formula>"si numero (1=0%); sino numero (2=50%); sino numero (3=100%)"</formula>
    </cfRule>
  </conditionalFormatting>
  <conditionalFormatting sqref="I25">
    <cfRule type="expression" priority="15">
      <formula>"si numero (1=0%); sino numero (2=50%); sino numero (3=100%)"</formula>
    </cfRule>
  </conditionalFormatting>
  <conditionalFormatting sqref="H26">
    <cfRule type="expression" priority="14">
      <formula>"si numero (1=0%); sino numero (2=50%); sino numero (3=100%)"</formula>
    </cfRule>
  </conditionalFormatting>
  <conditionalFormatting sqref="I26">
    <cfRule type="expression" priority="13">
      <formula>"si numero (1=0%); sino numero (2=50%); sino numero (3=100%)"</formula>
    </cfRule>
  </conditionalFormatting>
  <conditionalFormatting sqref="H27">
    <cfRule type="expression" priority="12">
      <formula>"si numero (1=0%); sino numero (2=50%); sino numero (3=100%)"</formula>
    </cfRule>
  </conditionalFormatting>
  <conditionalFormatting sqref="I27">
    <cfRule type="expression" priority="11">
      <formula>"si numero (1=0%); sino numero (2=50%); sino numero (3=100%)"</formula>
    </cfRule>
  </conditionalFormatting>
  <conditionalFormatting sqref="H28">
    <cfRule type="expression" priority="10">
      <formula>"si numero (1=0%); sino numero (2=50%); sino numero (3=100%)"</formula>
    </cfRule>
  </conditionalFormatting>
  <conditionalFormatting sqref="I28">
    <cfRule type="expression" priority="9">
      <formula>"si numero (1=0%); sino numero (2=50%); sino numero (3=100%)"</formula>
    </cfRule>
  </conditionalFormatting>
  <conditionalFormatting sqref="H29">
    <cfRule type="expression" priority="8">
      <formula>"si numero (1=0%); sino numero (2=50%); sino numero (3=100%)"</formula>
    </cfRule>
  </conditionalFormatting>
  <conditionalFormatting sqref="I29">
    <cfRule type="expression" priority="7">
      <formula>"si numero (1=0%); sino numero (2=50%); sino numero (3=100%)"</formula>
    </cfRule>
  </conditionalFormatting>
  <conditionalFormatting sqref="H30">
    <cfRule type="expression" priority="6">
      <formula>"si numero (1=0%); sino numero (2=50%); sino numero (3=100%)"</formula>
    </cfRule>
  </conditionalFormatting>
  <conditionalFormatting sqref="I30">
    <cfRule type="expression" priority="5">
      <formula>"si numero (1=0%); sino numero (2=50%); sino numero (3=100%)"</formula>
    </cfRule>
  </conditionalFormatting>
  <conditionalFormatting sqref="H31">
    <cfRule type="expression" priority="4">
      <formula>"si numero (1=0%); sino numero (2=50%); sino numero (3=100%)"</formula>
    </cfRule>
  </conditionalFormatting>
  <conditionalFormatting sqref="I31">
    <cfRule type="expression" priority="3">
      <formula>"si numero (1=0%); sino numero (2=50%); sino numero (3=100%)"</formula>
    </cfRule>
  </conditionalFormatting>
  <conditionalFormatting sqref="I16">
    <cfRule type="expression" priority="2">
      <formula>"si numero (1=0%); sino numero (2=50%); sino numero (3=100%)"</formula>
    </cfRule>
  </conditionalFormatting>
  <conditionalFormatting sqref="I14">
    <cfRule type="expression" priority="1">
      <formula>"si numero (1=0%); sino numero (2=50%); sino numero (3=100%)"</formula>
    </cfRule>
  </conditionalFormatting>
  <printOptions horizontalCentered="1"/>
  <pageMargins left="0.19685039370078741" right="0.19685039370078741" top="0.74803149606299213" bottom="0.74803149606299213" header="0.31496062992125984" footer="0.31496062992125984"/>
  <pageSetup paperSize="5" scale="58"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8"/>
  <sheetViews>
    <sheetView topLeftCell="A12" zoomScale="55" zoomScaleNormal="55" workbookViewId="0">
      <selection activeCell="E15" sqref="E15:E17"/>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19" style="1"/>
    <col min="16" max="16" width="15.28515625" style="1" customWidth="1"/>
    <col min="17" max="17" width="25.42578125" style="1" customWidth="1"/>
    <col min="18" max="18" width="28.7109375" style="1" customWidth="1"/>
    <col min="19" max="16384" width="19" style="1"/>
  </cols>
  <sheetData>
    <row r="1" spans="1:18"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18"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18" ht="22.5" customHeight="1" thickBot="1" x14ac:dyDescent="0.25">
      <c r="A3" s="252"/>
      <c r="B3" s="250"/>
      <c r="C3" s="250"/>
      <c r="D3" s="250"/>
      <c r="E3" s="250"/>
      <c r="F3" s="250"/>
      <c r="G3" s="250"/>
      <c r="H3" s="251"/>
      <c r="I3" s="251"/>
      <c r="J3" s="250"/>
      <c r="K3" s="250"/>
      <c r="L3" s="250"/>
      <c r="M3" s="250"/>
      <c r="N3" s="250"/>
      <c r="O3" s="250"/>
      <c r="P3" s="250"/>
      <c r="Q3" s="249"/>
      <c r="R3" s="9"/>
    </row>
    <row r="4" spans="1:18" ht="27.75" customHeight="1" thickBot="1" x14ac:dyDescent="0.25">
      <c r="A4" s="248" t="s">
        <v>16</v>
      </c>
      <c r="B4" s="247"/>
      <c r="C4" s="611" t="s">
        <v>26</v>
      </c>
      <c r="D4" s="612"/>
      <c r="E4" s="612"/>
      <c r="F4" s="612"/>
      <c r="G4" s="612"/>
      <c r="H4" s="612"/>
      <c r="I4" s="612"/>
      <c r="J4" s="612"/>
      <c r="K4" s="612"/>
      <c r="L4" s="612"/>
      <c r="M4" s="612"/>
      <c r="N4" s="612"/>
      <c r="O4" s="612"/>
      <c r="P4" s="612"/>
      <c r="Q4" s="612"/>
      <c r="R4" s="613"/>
    </row>
    <row r="5" spans="1:18" ht="69" customHeight="1" thickBot="1" x14ac:dyDescent="0.25">
      <c r="A5" s="614" t="s">
        <v>741</v>
      </c>
      <c r="B5" s="615"/>
      <c r="C5" s="615"/>
      <c r="D5" s="615"/>
      <c r="E5" s="616"/>
      <c r="F5" s="614" t="s">
        <v>740</v>
      </c>
      <c r="G5" s="615"/>
      <c r="H5" s="615"/>
      <c r="I5" s="615"/>
      <c r="J5" s="615"/>
      <c r="K5" s="615"/>
      <c r="L5" s="615"/>
      <c r="M5" s="616"/>
      <c r="N5" s="614" t="s">
        <v>739</v>
      </c>
      <c r="O5" s="615"/>
      <c r="P5" s="615"/>
      <c r="Q5" s="615"/>
      <c r="R5" s="616"/>
    </row>
    <row r="6" spans="1:18" ht="126" customHeight="1" thickBot="1" x14ac:dyDescent="0.25">
      <c r="A6" s="246" t="s">
        <v>257</v>
      </c>
      <c r="B6" s="243" t="s">
        <v>4</v>
      </c>
      <c r="C6" s="246" t="s">
        <v>17</v>
      </c>
      <c r="D6" s="246" t="s">
        <v>5</v>
      </c>
      <c r="E6" s="246" t="s">
        <v>6</v>
      </c>
      <c r="F6" s="245" t="s">
        <v>7</v>
      </c>
      <c r="G6" s="243" t="s">
        <v>8</v>
      </c>
      <c r="H6" s="245" t="s">
        <v>13</v>
      </c>
      <c r="I6" s="245" t="s">
        <v>14</v>
      </c>
      <c r="J6" s="243" t="s">
        <v>738</v>
      </c>
      <c r="K6" s="245" t="s">
        <v>737</v>
      </c>
      <c r="L6" s="245" t="s">
        <v>27</v>
      </c>
      <c r="M6" s="245" t="s">
        <v>736</v>
      </c>
      <c r="N6" s="245" t="s">
        <v>735</v>
      </c>
      <c r="O6" s="243" t="s">
        <v>15</v>
      </c>
      <c r="P6" s="244" t="s">
        <v>734</v>
      </c>
      <c r="Q6" s="243" t="s">
        <v>11</v>
      </c>
      <c r="R6" s="242" t="s">
        <v>12</v>
      </c>
    </row>
    <row r="7" spans="1:18" ht="111" customHeight="1" x14ac:dyDescent="0.2">
      <c r="A7" s="610" t="s">
        <v>733</v>
      </c>
      <c r="B7" s="619" t="s">
        <v>732</v>
      </c>
      <c r="C7" s="576" t="s">
        <v>731</v>
      </c>
      <c r="D7" s="576" t="s">
        <v>730</v>
      </c>
      <c r="E7" s="584" t="s">
        <v>729</v>
      </c>
      <c r="F7" s="139">
        <v>1</v>
      </c>
      <c r="G7" s="167" t="s">
        <v>728</v>
      </c>
      <c r="H7" s="129">
        <v>43151</v>
      </c>
      <c r="I7" s="230">
        <v>44185</v>
      </c>
      <c r="J7" s="241"/>
      <c r="K7" s="228">
        <f t="shared" ref="K7:K22" si="0">(100/37)</f>
        <v>2.7027027027027026</v>
      </c>
      <c r="L7" s="227">
        <v>1</v>
      </c>
      <c r="M7" s="227" t="str">
        <f t="shared" ref="M7:M22" si="1">IF(L7=1,"0%",IF(L7=2,"50%",IF(L7=3,"100%","Null")))</f>
        <v>0%</v>
      </c>
      <c r="N7" s="183">
        <f t="shared" ref="N7:N22" si="2">IF(L7=1,0,IF(L7=2,K7/2,IF(L7=3,K7)))</f>
        <v>0</v>
      </c>
      <c r="O7" s="236" t="s">
        <v>725</v>
      </c>
      <c r="P7" s="240"/>
      <c r="Q7" s="52">
        <v>6000000</v>
      </c>
      <c r="R7" s="51" t="s">
        <v>727</v>
      </c>
    </row>
    <row r="8" spans="1:18" ht="228.75" customHeight="1" x14ac:dyDescent="0.2">
      <c r="A8" s="610"/>
      <c r="B8" s="620"/>
      <c r="C8" s="576"/>
      <c r="D8" s="576"/>
      <c r="E8" s="584"/>
      <c r="F8" s="139">
        <v>2</v>
      </c>
      <c r="G8" s="167" t="s">
        <v>726</v>
      </c>
      <c r="H8" s="129">
        <v>43151</v>
      </c>
      <c r="I8" s="230">
        <v>44185</v>
      </c>
      <c r="J8" s="229"/>
      <c r="K8" s="228">
        <f t="shared" si="0"/>
        <v>2.7027027027027026</v>
      </c>
      <c r="L8" s="227">
        <v>2</v>
      </c>
      <c r="M8" s="227" t="str">
        <f t="shared" si="1"/>
        <v>50%</v>
      </c>
      <c r="N8" s="183">
        <f t="shared" si="2"/>
        <v>1.3513513513513513</v>
      </c>
      <c r="O8" s="239" t="s">
        <v>725</v>
      </c>
      <c r="P8" s="237"/>
      <c r="Q8" s="52" t="s">
        <v>133</v>
      </c>
      <c r="R8" s="51" t="s">
        <v>724</v>
      </c>
    </row>
    <row r="9" spans="1:18" ht="303" customHeight="1" x14ac:dyDescent="0.2">
      <c r="A9" s="610"/>
      <c r="B9" s="620"/>
      <c r="C9" s="135" t="s">
        <v>723</v>
      </c>
      <c r="D9" s="135" t="s">
        <v>722</v>
      </c>
      <c r="E9" s="137" t="s">
        <v>721</v>
      </c>
      <c r="F9" s="139">
        <v>1</v>
      </c>
      <c r="G9" s="137" t="s">
        <v>720</v>
      </c>
      <c r="H9" s="129">
        <v>43151</v>
      </c>
      <c r="I9" s="230">
        <v>44185</v>
      </c>
      <c r="J9" s="229"/>
      <c r="K9" s="228">
        <f t="shared" si="0"/>
        <v>2.7027027027027026</v>
      </c>
      <c r="L9" s="227">
        <v>3</v>
      </c>
      <c r="M9" s="227" t="str">
        <f t="shared" si="1"/>
        <v>100%</v>
      </c>
      <c r="N9" s="183">
        <f t="shared" si="2"/>
        <v>2.7027027027027026</v>
      </c>
      <c r="O9" s="238" t="s">
        <v>719</v>
      </c>
      <c r="P9" s="237"/>
      <c r="Q9" s="52" t="s">
        <v>133</v>
      </c>
      <c r="R9" s="51" t="s">
        <v>718</v>
      </c>
    </row>
    <row r="10" spans="1:18" ht="225" customHeight="1" x14ac:dyDescent="0.2">
      <c r="A10" s="610"/>
      <c r="B10" s="620"/>
      <c r="C10" s="236" t="s">
        <v>717</v>
      </c>
      <c r="D10" s="236" t="s">
        <v>716</v>
      </c>
      <c r="E10" s="236" t="s">
        <v>715</v>
      </c>
      <c r="F10" s="139">
        <v>1</v>
      </c>
      <c r="G10" s="139" t="s">
        <v>714</v>
      </c>
      <c r="H10" s="129">
        <v>43151</v>
      </c>
      <c r="I10" s="230">
        <v>44185</v>
      </c>
      <c r="J10" s="229"/>
      <c r="K10" s="228">
        <f t="shared" si="0"/>
        <v>2.7027027027027026</v>
      </c>
      <c r="L10" s="227">
        <v>1</v>
      </c>
      <c r="M10" s="227" t="str">
        <f t="shared" si="1"/>
        <v>0%</v>
      </c>
      <c r="N10" s="183">
        <f t="shared" si="2"/>
        <v>0</v>
      </c>
      <c r="O10" s="52" t="s">
        <v>713</v>
      </c>
      <c r="P10" s="229"/>
      <c r="Q10" s="52" t="s">
        <v>133</v>
      </c>
      <c r="R10" s="51" t="s">
        <v>712</v>
      </c>
    </row>
    <row r="11" spans="1:18" ht="153.75" customHeight="1" x14ac:dyDescent="0.2">
      <c r="A11" s="610"/>
      <c r="B11" s="608" t="s">
        <v>711</v>
      </c>
      <c r="C11" s="621" t="s">
        <v>710</v>
      </c>
      <c r="D11" s="552" t="s">
        <v>709</v>
      </c>
      <c r="E11" s="621" t="s">
        <v>708</v>
      </c>
      <c r="F11" s="558">
        <v>1</v>
      </c>
      <c r="G11" s="584" t="s">
        <v>707</v>
      </c>
      <c r="H11" s="624">
        <v>43151</v>
      </c>
      <c r="I11" s="625">
        <v>44185</v>
      </c>
      <c r="J11" s="229"/>
      <c r="K11" s="228">
        <f t="shared" si="0"/>
        <v>2.7027027027027026</v>
      </c>
      <c r="L11" s="227">
        <v>1</v>
      </c>
      <c r="M11" s="227" t="str">
        <f t="shared" si="1"/>
        <v>0%</v>
      </c>
      <c r="N11" s="183">
        <f t="shared" si="2"/>
        <v>0</v>
      </c>
      <c r="O11" s="235" t="s">
        <v>706</v>
      </c>
      <c r="P11" s="229"/>
      <c r="Q11" s="52">
        <v>6000000</v>
      </c>
      <c r="R11" s="51" t="s">
        <v>700</v>
      </c>
    </row>
    <row r="12" spans="1:18" ht="112.5" customHeight="1" x14ac:dyDescent="0.2">
      <c r="A12" s="610"/>
      <c r="B12" s="620"/>
      <c r="C12" s="622"/>
      <c r="D12" s="557"/>
      <c r="E12" s="623"/>
      <c r="F12" s="559"/>
      <c r="G12" s="584"/>
      <c r="H12" s="624"/>
      <c r="I12" s="625"/>
      <c r="J12" s="229"/>
      <c r="K12" s="228">
        <f t="shared" si="0"/>
        <v>2.7027027027027026</v>
      </c>
      <c r="L12" s="227">
        <v>1</v>
      </c>
      <c r="M12" s="227" t="str">
        <f t="shared" si="1"/>
        <v>0%</v>
      </c>
      <c r="N12" s="183">
        <f t="shared" si="2"/>
        <v>0</v>
      </c>
      <c r="O12" s="52" t="s">
        <v>705</v>
      </c>
      <c r="P12" s="229"/>
      <c r="Q12" s="52" t="s">
        <v>133</v>
      </c>
      <c r="R12" s="51" t="s">
        <v>700</v>
      </c>
    </row>
    <row r="13" spans="1:18" ht="109.5" customHeight="1" x14ac:dyDescent="0.2">
      <c r="A13" s="610"/>
      <c r="B13" s="620"/>
      <c r="C13" s="622"/>
      <c r="D13" s="557"/>
      <c r="E13" s="621" t="s">
        <v>704</v>
      </c>
      <c r="F13" s="558">
        <v>1</v>
      </c>
      <c r="G13" s="558" t="s">
        <v>703</v>
      </c>
      <c r="H13" s="560">
        <v>43151</v>
      </c>
      <c r="I13" s="617">
        <v>44185</v>
      </c>
      <c r="J13" s="229"/>
      <c r="K13" s="228">
        <f t="shared" si="0"/>
        <v>2.7027027027027026</v>
      </c>
      <c r="L13" s="227">
        <v>1</v>
      </c>
      <c r="M13" s="227" t="str">
        <f t="shared" si="1"/>
        <v>0%</v>
      </c>
      <c r="N13" s="183">
        <f t="shared" si="2"/>
        <v>0</v>
      </c>
      <c r="O13" s="51" t="s">
        <v>702</v>
      </c>
      <c r="P13" s="229"/>
      <c r="Q13" s="52" t="s">
        <v>133</v>
      </c>
      <c r="R13" s="51" t="s">
        <v>700</v>
      </c>
    </row>
    <row r="14" spans="1:18" ht="111" customHeight="1" x14ac:dyDescent="0.2">
      <c r="A14" s="610"/>
      <c r="B14" s="620"/>
      <c r="C14" s="622"/>
      <c r="D14" s="557"/>
      <c r="E14" s="623"/>
      <c r="F14" s="559"/>
      <c r="G14" s="559"/>
      <c r="H14" s="561"/>
      <c r="I14" s="618"/>
      <c r="J14" s="229"/>
      <c r="K14" s="228">
        <f t="shared" si="0"/>
        <v>2.7027027027027026</v>
      </c>
      <c r="L14" s="227">
        <v>1</v>
      </c>
      <c r="M14" s="227" t="str">
        <f t="shared" si="1"/>
        <v>0%</v>
      </c>
      <c r="N14" s="183">
        <f t="shared" si="2"/>
        <v>0</v>
      </c>
      <c r="O14" s="232" t="s">
        <v>701</v>
      </c>
      <c r="P14" s="229"/>
      <c r="Q14" s="52" t="s">
        <v>133</v>
      </c>
      <c r="R14" s="51" t="s">
        <v>700</v>
      </c>
    </row>
    <row r="15" spans="1:18" ht="118.5" customHeight="1" x14ac:dyDescent="0.2">
      <c r="A15" s="610"/>
      <c r="B15" s="620"/>
      <c r="C15" s="622"/>
      <c r="D15" s="557"/>
      <c r="E15" s="621" t="s">
        <v>699</v>
      </c>
      <c r="F15" s="229">
        <v>1</v>
      </c>
      <c r="G15" s="233" t="s">
        <v>698</v>
      </c>
      <c r="H15" s="129">
        <v>43151</v>
      </c>
      <c r="I15" s="230">
        <v>44185</v>
      </c>
      <c r="J15" s="229"/>
      <c r="K15" s="228">
        <f t="shared" si="0"/>
        <v>2.7027027027027026</v>
      </c>
      <c r="L15" s="227">
        <v>1</v>
      </c>
      <c r="M15" s="227" t="str">
        <f t="shared" si="1"/>
        <v>0%</v>
      </c>
      <c r="N15" s="183">
        <f t="shared" si="2"/>
        <v>0</v>
      </c>
      <c r="O15" s="232" t="s">
        <v>695</v>
      </c>
      <c r="P15" s="229"/>
      <c r="Q15" s="200" t="s">
        <v>133</v>
      </c>
      <c r="R15" s="232" t="s">
        <v>697</v>
      </c>
    </row>
    <row r="16" spans="1:18" ht="147" customHeight="1" x14ac:dyDescent="0.2">
      <c r="A16" s="610"/>
      <c r="B16" s="620"/>
      <c r="C16" s="622"/>
      <c r="D16" s="557"/>
      <c r="E16" s="622"/>
      <c r="F16" s="229">
        <v>2</v>
      </c>
      <c r="G16" s="47" t="s">
        <v>696</v>
      </c>
      <c r="H16" s="129">
        <v>43151</v>
      </c>
      <c r="I16" s="230">
        <v>44185</v>
      </c>
      <c r="J16" s="229"/>
      <c r="K16" s="228">
        <f t="shared" si="0"/>
        <v>2.7027027027027026</v>
      </c>
      <c r="L16" s="227">
        <v>1</v>
      </c>
      <c r="M16" s="227" t="str">
        <f t="shared" si="1"/>
        <v>0%</v>
      </c>
      <c r="N16" s="183">
        <f t="shared" si="2"/>
        <v>0</v>
      </c>
      <c r="O16" s="52" t="s">
        <v>695</v>
      </c>
      <c r="P16" s="229"/>
      <c r="Q16" s="200" t="s">
        <v>133</v>
      </c>
      <c r="R16" s="52" t="s">
        <v>694</v>
      </c>
    </row>
    <row r="17" spans="1:21" ht="147" customHeight="1" x14ac:dyDescent="0.2">
      <c r="A17" s="610"/>
      <c r="B17" s="620"/>
      <c r="C17" s="622"/>
      <c r="D17" s="136"/>
      <c r="E17" s="623"/>
      <c r="F17" s="229">
        <v>3</v>
      </c>
      <c r="G17" s="47" t="s">
        <v>693</v>
      </c>
      <c r="H17" s="129">
        <v>43151</v>
      </c>
      <c r="I17" s="230">
        <v>44185</v>
      </c>
      <c r="J17" s="229"/>
      <c r="K17" s="228">
        <f t="shared" si="0"/>
        <v>2.7027027027027026</v>
      </c>
      <c r="L17" s="227">
        <v>1</v>
      </c>
      <c r="M17" s="227" t="str">
        <f t="shared" si="1"/>
        <v>0%</v>
      </c>
      <c r="N17" s="183">
        <f t="shared" si="2"/>
        <v>0</v>
      </c>
      <c r="O17" s="52" t="s">
        <v>692</v>
      </c>
      <c r="P17" s="229"/>
      <c r="Q17" s="200" t="s">
        <v>133</v>
      </c>
      <c r="R17" s="52" t="s">
        <v>691</v>
      </c>
    </row>
    <row r="18" spans="1:21" ht="141" customHeight="1" x14ac:dyDescent="0.2">
      <c r="A18" s="610"/>
      <c r="B18" s="620"/>
      <c r="C18" s="622"/>
      <c r="D18" s="136"/>
      <c r="E18" s="139" t="s">
        <v>690</v>
      </c>
      <c r="F18" s="229">
        <v>1</v>
      </c>
      <c r="G18" s="47" t="s">
        <v>689</v>
      </c>
      <c r="H18" s="129">
        <v>43151</v>
      </c>
      <c r="I18" s="230">
        <v>44185</v>
      </c>
      <c r="J18" s="229"/>
      <c r="K18" s="228">
        <f t="shared" si="0"/>
        <v>2.7027027027027026</v>
      </c>
      <c r="L18" s="227">
        <v>1</v>
      </c>
      <c r="M18" s="227" t="str">
        <f t="shared" si="1"/>
        <v>0%</v>
      </c>
      <c r="N18" s="183">
        <f t="shared" si="2"/>
        <v>0</v>
      </c>
      <c r="O18" s="60" t="s">
        <v>688</v>
      </c>
      <c r="P18" s="231"/>
      <c r="Q18" s="58" t="s">
        <v>34</v>
      </c>
      <c r="R18" s="60" t="s">
        <v>687</v>
      </c>
      <c r="S18" s="14"/>
      <c r="T18" s="14"/>
      <c r="U18" s="14"/>
    </row>
    <row r="19" spans="1:21" ht="141" customHeight="1" x14ac:dyDescent="0.2">
      <c r="A19" s="610"/>
      <c r="B19" s="620"/>
      <c r="C19" s="623"/>
      <c r="D19" s="136"/>
      <c r="E19" s="138" t="s">
        <v>686</v>
      </c>
      <c r="F19" s="229">
        <v>1</v>
      </c>
      <c r="G19" s="47" t="s">
        <v>685</v>
      </c>
      <c r="H19" s="129">
        <v>43151</v>
      </c>
      <c r="I19" s="230">
        <v>44185</v>
      </c>
      <c r="J19" s="229"/>
      <c r="K19" s="228">
        <f t="shared" si="0"/>
        <v>2.7027027027027026</v>
      </c>
      <c r="L19" s="227">
        <v>1</v>
      </c>
      <c r="M19" s="227" t="str">
        <f t="shared" si="1"/>
        <v>0%</v>
      </c>
      <c r="N19" s="183">
        <f t="shared" si="2"/>
        <v>0</v>
      </c>
      <c r="O19" s="60" t="s">
        <v>684</v>
      </c>
      <c r="P19" s="231"/>
      <c r="Q19" s="58" t="s">
        <v>133</v>
      </c>
      <c r="R19" s="60" t="s">
        <v>683</v>
      </c>
      <c r="S19" s="14"/>
      <c r="T19" s="14"/>
      <c r="U19" s="14"/>
    </row>
    <row r="20" spans="1:21" ht="94.5" customHeight="1" x14ac:dyDescent="0.2">
      <c r="A20" s="610"/>
      <c r="B20" s="609"/>
      <c r="C20" s="140" t="s">
        <v>682</v>
      </c>
      <c r="D20" s="140" t="s">
        <v>681</v>
      </c>
      <c r="E20" s="138" t="s">
        <v>680</v>
      </c>
      <c r="F20" s="229">
        <v>1</v>
      </c>
      <c r="G20" s="47" t="s">
        <v>679</v>
      </c>
      <c r="H20" s="129">
        <v>43151</v>
      </c>
      <c r="I20" s="230">
        <v>44185</v>
      </c>
      <c r="J20" s="229"/>
      <c r="K20" s="228">
        <f t="shared" si="0"/>
        <v>2.7027027027027026</v>
      </c>
      <c r="L20" s="227">
        <v>1</v>
      </c>
      <c r="M20" s="227" t="str">
        <f t="shared" si="1"/>
        <v>0%</v>
      </c>
      <c r="N20" s="183">
        <f t="shared" si="2"/>
        <v>0</v>
      </c>
      <c r="O20" s="60" t="s">
        <v>678</v>
      </c>
      <c r="P20" s="226"/>
      <c r="Q20" s="58" t="s">
        <v>677</v>
      </c>
      <c r="R20" s="60" t="s">
        <v>676</v>
      </c>
      <c r="S20" s="15"/>
      <c r="T20" s="14"/>
      <c r="U20" s="14"/>
    </row>
    <row r="21" spans="1:21" ht="109.5" customHeight="1" x14ac:dyDescent="0.2">
      <c r="A21" s="610"/>
      <c r="B21" s="608" t="s">
        <v>675</v>
      </c>
      <c r="C21" s="552" t="s">
        <v>674</v>
      </c>
      <c r="D21" s="576" t="s">
        <v>673</v>
      </c>
      <c r="E21" s="584" t="s">
        <v>672</v>
      </c>
      <c r="F21" s="229">
        <v>1</v>
      </c>
      <c r="G21" s="47" t="s">
        <v>671</v>
      </c>
      <c r="H21" s="129">
        <v>43151</v>
      </c>
      <c r="I21" s="230">
        <v>44185</v>
      </c>
      <c r="J21" s="229"/>
      <c r="K21" s="228">
        <f t="shared" si="0"/>
        <v>2.7027027027027026</v>
      </c>
      <c r="L21" s="227">
        <v>1</v>
      </c>
      <c r="M21" s="227" t="str">
        <f t="shared" si="1"/>
        <v>0%</v>
      </c>
      <c r="N21" s="183">
        <f t="shared" si="2"/>
        <v>0</v>
      </c>
      <c r="O21" s="60" t="s">
        <v>670</v>
      </c>
      <c r="P21" s="60"/>
      <c r="Q21" s="58" t="s">
        <v>34</v>
      </c>
      <c r="R21" s="60" t="s">
        <v>669</v>
      </c>
      <c r="S21" s="15"/>
      <c r="T21" s="14"/>
      <c r="U21" s="14"/>
    </row>
    <row r="22" spans="1:21" ht="84" customHeight="1" x14ac:dyDescent="0.2">
      <c r="A22" s="610"/>
      <c r="B22" s="609"/>
      <c r="C22" s="553"/>
      <c r="D22" s="576"/>
      <c r="E22" s="584"/>
      <c r="F22" s="229">
        <v>2</v>
      </c>
      <c r="G22" s="47" t="s">
        <v>668</v>
      </c>
      <c r="H22" s="129">
        <v>43151</v>
      </c>
      <c r="I22" s="230">
        <v>44185</v>
      </c>
      <c r="J22" s="229"/>
      <c r="K22" s="228">
        <f t="shared" si="0"/>
        <v>2.7027027027027026</v>
      </c>
      <c r="L22" s="227">
        <v>1</v>
      </c>
      <c r="M22" s="227" t="str">
        <f t="shared" si="1"/>
        <v>0%</v>
      </c>
      <c r="N22" s="183">
        <f t="shared" si="2"/>
        <v>0</v>
      </c>
      <c r="O22" s="60" t="s">
        <v>667</v>
      </c>
      <c r="P22" s="226"/>
      <c r="Q22" s="58" t="s">
        <v>34</v>
      </c>
      <c r="R22" s="60" t="s">
        <v>666</v>
      </c>
      <c r="S22" s="15"/>
      <c r="T22" s="14"/>
      <c r="U22" s="14"/>
    </row>
    <row r="23" spans="1:21" ht="49.5" customHeight="1" x14ac:dyDescent="0.2">
      <c r="A23" s="28"/>
      <c r="B23" s="28"/>
      <c r="C23" s="29"/>
      <c r="D23" s="15"/>
      <c r="E23" s="15"/>
      <c r="F23" s="15"/>
      <c r="G23" s="15"/>
      <c r="H23" s="16"/>
      <c r="I23" s="16"/>
      <c r="J23" s="17"/>
      <c r="K23" s="17"/>
      <c r="L23" s="17"/>
      <c r="M23" s="17"/>
      <c r="N23" s="15"/>
      <c r="O23" s="15"/>
      <c r="P23" s="15"/>
      <c r="Q23" s="15"/>
      <c r="R23" s="15"/>
      <c r="S23" s="15"/>
      <c r="T23" s="15"/>
      <c r="U23" s="15"/>
    </row>
    <row r="24" spans="1:21" ht="41.25" customHeight="1" x14ac:dyDescent="0.2">
      <c r="A24" s="28"/>
      <c r="B24" s="28"/>
      <c r="C24" s="29"/>
      <c r="D24" s="15"/>
      <c r="E24" s="15"/>
      <c r="F24" s="15"/>
      <c r="G24" s="15"/>
      <c r="H24" s="16"/>
      <c r="I24" s="16"/>
      <c r="J24" s="17"/>
      <c r="K24" s="17"/>
      <c r="L24" s="17"/>
      <c r="M24" s="17"/>
      <c r="N24" s="15"/>
      <c r="O24" s="15"/>
      <c r="P24" s="15"/>
      <c r="Q24" s="15"/>
      <c r="R24" s="15"/>
      <c r="S24" s="15"/>
      <c r="T24" s="15"/>
      <c r="U24" s="15"/>
    </row>
    <row r="25" spans="1:21" ht="18" customHeight="1" x14ac:dyDescent="0.2">
      <c r="A25" s="12"/>
      <c r="B25" s="12"/>
      <c r="C25" s="15"/>
      <c r="D25" s="15"/>
      <c r="E25" s="15"/>
      <c r="F25" s="15"/>
      <c r="G25" s="15"/>
      <c r="H25" s="16"/>
      <c r="I25" s="16"/>
      <c r="J25" s="17"/>
      <c r="K25" s="17"/>
      <c r="L25" s="17"/>
      <c r="M25" s="17"/>
      <c r="N25" s="15"/>
      <c r="O25" s="15"/>
      <c r="P25" s="15"/>
      <c r="Q25" s="15"/>
      <c r="R25" s="15"/>
      <c r="S25" s="15"/>
      <c r="T25" s="15"/>
      <c r="U25" s="15"/>
    </row>
    <row r="26" spans="1:21" ht="21" customHeight="1" x14ac:dyDescent="0.2">
      <c r="A26" s="12"/>
      <c r="B26" s="12"/>
      <c r="C26" s="15"/>
      <c r="D26" s="15"/>
      <c r="E26" s="15"/>
      <c r="F26" s="15"/>
      <c r="G26" s="15"/>
      <c r="H26" s="16"/>
      <c r="I26" s="16"/>
      <c r="J26" s="17"/>
      <c r="K26" s="17"/>
      <c r="L26" s="17"/>
      <c r="M26" s="17"/>
      <c r="N26" s="15"/>
      <c r="O26" s="15"/>
      <c r="P26" s="15"/>
      <c r="Q26" s="15"/>
      <c r="R26" s="15"/>
      <c r="S26" s="15"/>
      <c r="T26" s="15"/>
      <c r="U26" s="15"/>
    </row>
    <row r="27" spans="1:21" ht="18.75" customHeight="1" x14ac:dyDescent="0.2">
      <c r="A27" s="12"/>
      <c r="B27" s="12"/>
      <c r="C27" s="15"/>
      <c r="D27" s="15"/>
      <c r="E27" s="15"/>
      <c r="F27" s="15"/>
      <c r="G27" s="15"/>
      <c r="H27" s="16"/>
      <c r="I27" s="16"/>
      <c r="J27" s="17"/>
      <c r="K27" s="17"/>
      <c r="L27" s="17"/>
      <c r="M27" s="17"/>
      <c r="N27" s="15"/>
      <c r="O27" s="15"/>
      <c r="P27" s="15"/>
      <c r="Q27" s="15"/>
      <c r="R27" s="15"/>
      <c r="S27" s="15"/>
      <c r="T27" s="15"/>
      <c r="U27" s="15"/>
    </row>
    <row r="28" spans="1:21" ht="24" customHeight="1" x14ac:dyDescent="0.2">
      <c r="A28" s="12"/>
      <c r="B28" s="12"/>
      <c r="C28" s="15"/>
      <c r="D28" s="15"/>
      <c r="E28" s="15"/>
      <c r="F28" s="15"/>
      <c r="G28" s="15"/>
      <c r="H28" s="16"/>
      <c r="I28" s="16"/>
      <c r="J28" s="17"/>
      <c r="K28" s="17"/>
      <c r="L28" s="17"/>
      <c r="M28" s="17"/>
      <c r="N28" s="15"/>
      <c r="O28" s="15"/>
      <c r="P28" s="15"/>
      <c r="Q28" s="15"/>
      <c r="R28" s="15"/>
      <c r="S28" s="15"/>
      <c r="T28" s="15"/>
      <c r="U28" s="15"/>
    </row>
    <row r="29" spans="1:21" ht="27" customHeight="1" x14ac:dyDescent="0.2">
      <c r="A29" s="12"/>
      <c r="B29" s="12"/>
      <c r="C29" s="15"/>
      <c r="D29" s="15"/>
      <c r="E29" s="15"/>
      <c r="F29" s="15"/>
      <c r="G29" s="15"/>
      <c r="H29" s="16"/>
      <c r="I29" s="16"/>
      <c r="J29" s="17"/>
      <c r="K29" s="17"/>
      <c r="L29" s="17"/>
      <c r="M29" s="17"/>
      <c r="N29" s="15"/>
      <c r="O29" s="15"/>
      <c r="P29" s="15"/>
      <c r="Q29" s="15"/>
      <c r="R29" s="15"/>
      <c r="S29" s="15"/>
      <c r="T29" s="15"/>
      <c r="U29" s="15"/>
    </row>
    <row r="30" spans="1:21" ht="25.5" customHeight="1" x14ac:dyDescent="0.2">
      <c r="C30" s="15"/>
      <c r="D30" s="15"/>
      <c r="E30" s="15"/>
      <c r="F30" s="15"/>
      <c r="G30" s="15"/>
      <c r="H30" s="16"/>
      <c r="I30" s="16"/>
      <c r="J30" s="17"/>
      <c r="K30" s="17"/>
      <c r="L30" s="17"/>
      <c r="M30" s="17"/>
      <c r="N30" s="15"/>
      <c r="O30" s="15"/>
      <c r="P30" s="15"/>
      <c r="Q30" s="15"/>
      <c r="R30" s="15"/>
      <c r="S30" s="15"/>
      <c r="T30" s="14"/>
      <c r="U30" s="14"/>
    </row>
    <row r="31" spans="1:21" ht="18" customHeight="1" x14ac:dyDescent="0.2">
      <c r="C31" s="15"/>
      <c r="D31" s="15"/>
      <c r="E31" s="15"/>
      <c r="F31" s="15"/>
      <c r="G31" s="15"/>
      <c r="H31" s="16"/>
      <c r="I31" s="16"/>
      <c r="J31" s="17"/>
      <c r="K31" s="17"/>
      <c r="L31" s="17"/>
      <c r="M31" s="17"/>
      <c r="N31" s="15"/>
      <c r="O31" s="15"/>
      <c r="P31" s="15"/>
      <c r="Q31" s="15"/>
      <c r="R31" s="15"/>
      <c r="S31" s="15"/>
      <c r="T31" s="14"/>
      <c r="U31" s="14"/>
    </row>
    <row r="32" spans="1:21" ht="18" customHeight="1" x14ac:dyDescent="0.2">
      <c r="C32" s="15"/>
      <c r="D32" s="15"/>
      <c r="E32" s="15"/>
      <c r="F32" s="15"/>
      <c r="G32" s="15"/>
      <c r="H32" s="16"/>
      <c r="I32" s="16"/>
      <c r="J32" s="17"/>
      <c r="K32" s="17"/>
      <c r="L32" s="17"/>
      <c r="M32" s="17"/>
      <c r="N32" s="15"/>
      <c r="O32" s="15"/>
      <c r="P32" s="15"/>
      <c r="Q32" s="15"/>
      <c r="R32" s="15"/>
      <c r="S32" s="15"/>
      <c r="T32" s="14"/>
      <c r="U32" s="14"/>
    </row>
    <row r="33" spans="3:19" ht="18.75" customHeight="1" x14ac:dyDescent="0.2">
      <c r="C33" s="12"/>
      <c r="D33" s="12"/>
      <c r="E33" s="12"/>
      <c r="F33" s="12"/>
      <c r="G33" s="12"/>
      <c r="H33" s="13"/>
      <c r="I33" s="13"/>
      <c r="J33" s="6"/>
      <c r="K33" s="6"/>
      <c r="L33" s="6"/>
      <c r="M33" s="6"/>
      <c r="N33" s="12"/>
      <c r="O33" s="12"/>
      <c r="P33" s="12"/>
      <c r="Q33" s="12"/>
      <c r="R33" s="12"/>
      <c r="S33" s="12"/>
    </row>
    <row r="34" spans="3:19" ht="15" customHeight="1" x14ac:dyDescent="0.2">
      <c r="C34" s="12"/>
      <c r="D34" s="12"/>
      <c r="E34" s="12"/>
      <c r="F34" s="12"/>
      <c r="G34" s="12"/>
      <c r="H34" s="13"/>
      <c r="I34" s="13"/>
      <c r="J34" s="6"/>
      <c r="K34" s="6"/>
      <c r="L34" s="6"/>
      <c r="M34" s="6"/>
      <c r="N34" s="12"/>
      <c r="O34" s="12"/>
      <c r="P34" s="12"/>
      <c r="Q34" s="12"/>
      <c r="R34" s="12"/>
      <c r="S34" s="12"/>
    </row>
    <row r="35" spans="3:19" ht="23.25" customHeight="1" x14ac:dyDescent="0.2">
      <c r="C35" s="12"/>
      <c r="D35" s="12"/>
      <c r="E35" s="12"/>
      <c r="F35" s="12"/>
      <c r="G35" s="12"/>
      <c r="H35" s="13"/>
      <c r="I35" s="13"/>
      <c r="J35" s="6"/>
      <c r="K35" s="6"/>
      <c r="L35" s="6"/>
      <c r="M35" s="6"/>
      <c r="N35" s="12"/>
      <c r="O35" s="12"/>
      <c r="P35" s="12"/>
      <c r="Q35" s="12"/>
      <c r="R35" s="12"/>
      <c r="S35" s="12"/>
    </row>
    <row r="36" spans="3:19" ht="21" customHeight="1" x14ac:dyDescent="0.2">
      <c r="C36" s="12"/>
      <c r="D36" s="12"/>
      <c r="E36" s="12"/>
      <c r="F36" s="12"/>
      <c r="G36" s="12"/>
      <c r="H36" s="13"/>
      <c r="I36" s="13"/>
      <c r="J36" s="6"/>
      <c r="K36" s="6"/>
      <c r="L36" s="6"/>
      <c r="M36" s="6"/>
      <c r="N36" s="12"/>
      <c r="O36" s="12"/>
      <c r="P36" s="12"/>
      <c r="Q36" s="12"/>
      <c r="R36" s="12"/>
      <c r="S36" s="12"/>
    </row>
    <row r="37" spans="3:19" ht="19.5" customHeight="1" x14ac:dyDescent="0.2">
      <c r="C37" s="12"/>
      <c r="D37" s="12"/>
      <c r="E37" s="12"/>
      <c r="F37" s="12"/>
      <c r="G37" s="12"/>
      <c r="H37" s="13"/>
      <c r="I37" s="13"/>
      <c r="J37" s="6"/>
      <c r="K37" s="6"/>
      <c r="L37" s="6"/>
      <c r="M37" s="6"/>
      <c r="N37" s="12"/>
      <c r="O37" s="12"/>
      <c r="P37" s="12"/>
      <c r="Q37" s="12"/>
      <c r="R37" s="12"/>
      <c r="S37" s="12"/>
    </row>
    <row r="38" spans="3:19" ht="17.25" customHeight="1" x14ac:dyDescent="0.2"/>
  </sheetData>
  <mergeCells count="29">
    <mergeCell ref="I13:I14"/>
    <mergeCell ref="B7:B10"/>
    <mergeCell ref="E15:E17"/>
    <mergeCell ref="B11:B20"/>
    <mergeCell ref="E11:E12"/>
    <mergeCell ref="E13:E14"/>
    <mergeCell ref="F13:F14"/>
    <mergeCell ref="G13:G14"/>
    <mergeCell ref="G11:G12"/>
    <mergeCell ref="H11:H12"/>
    <mergeCell ref="C11:C19"/>
    <mergeCell ref="I11:I12"/>
    <mergeCell ref="D11:D16"/>
    <mergeCell ref="H13:H14"/>
    <mergeCell ref="F11:F12"/>
    <mergeCell ref="A1:A2"/>
    <mergeCell ref="B1:P2"/>
    <mergeCell ref="C4:R4"/>
    <mergeCell ref="A5:E5"/>
    <mergeCell ref="F5:M5"/>
    <mergeCell ref="N5:R5"/>
    <mergeCell ref="B21:B22"/>
    <mergeCell ref="C21:C22"/>
    <mergeCell ref="D21:D22"/>
    <mergeCell ref="E21:E22"/>
    <mergeCell ref="A7:A22"/>
    <mergeCell ref="C7:C8"/>
    <mergeCell ref="D7:D8"/>
    <mergeCell ref="E7:E8"/>
  </mergeCells>
  <conditionalFormatting sqref="F9 F7:G8 H7:I7 F10:G11 F13:G13 F15:G15">
    <cfRule type="expression" priority="19">
      <formula>"si numero (1=0%); sino numero (2=50%); sino numero (3=100%)"</formula>
    </cfRule>
  </conditionalFormatting>
  <conditionalFormatting sqref="P7:P17">
    <cfRule type="containsText" dxfId="29" priority="17" operator="containsText" text="SI">
      <formula>NOT(ISERROR(SEARCH("SI",P7)))</formula>
    </cfRule>
    <cfRule type="containsText" dxfId="28" priority="18" operator="containsText" text="NO">
      <formula>NOT(ISERROR(SEARCH("NO",P7)))</formula>
    </cfRule>
  </conditionalFormatting>
  <conditionalFormatting sqref="Q10:Q11 Q7:Q8 Q13:Q17">
    <cfRule type="containsText" dxfId="27" priority="16" operator="containsText" text="NO">
      <formula>NOT(ISERROR(SEARCH("NO",Q7)))</formula>
    </cfRule>
  </conditionalFormatting>
  <conditionalFormatting sqref="Q10:Q11 Q7:Q8 Q13:Q17">
    <cfRule type="containsText" dxfId="26" priority="15" operator="containsText" text="SI">
      <formula>NOT(ISERROR(SEARCH("SI",Q7)))</formula>
    </cfRule>
  </conditionalFormatting>
  <conditionalFormatting sqref="L7:M22">
    <cfRule type="colorScale" priority="14">
      <colorScale>
        <cfvo type="num" val="1"/>
        <cfvo type="num" val="2"/>
        <cfvo type="num" val="3"/>
        <color rgb="FFFF0000"/>
        <color rgb="FFFFFF00"/>
        <color rgb="FF00B050"/>
      </colorScale>
    </cfRule>
  </conditionalFormatting>
  <conditionalFormatting sqref="H8:I8">
    <cfRule type="expression" priority="13">
      <formula>"si numero (1=0%); sino numero (2=50%); sino numero (3=100%)"</formula>
    </cfRule>
  </conditionalFormatting>
  <conditionalFormatting sqref="H9:I9">
    <cfRule type="expression" priority="12">
      <formula>"si numero (1=0%); sino numero (2=50%); sino numero (3=100%)"</formula>
    </cfRule>
  </conditionalFormatting>
  <conditionalFormatting sqref="H10:I10">
    <cfRule type="expression" priority="11">
      <formula>"si numero (1=0%); sino numero (2=50%); sino numero (3=100%)"</formula>
    </cfRule>
  </conditionalFormatting>
  <conditionalFormatting sqref="H11:I11">
    <cfRule type="expression" priority="10">
      <formula>"si numero (1=0%); sino numero (2=50%); sino numero (3=100%)"</formula>
    </cfRule>
  </conditionalFormatting>
  <conditionalFormatting sqref="H13:I13">
    <cfRule type="expression" priority="9">
      <formula>"si numero (1=0%); sino numero (2=50%); sino numero (3=100%)"</formula>
    </cfRule>
  </conditionalFormatting>
  <conditionalFormatting sqref="H15:I15">
    <cfRule type="expression" priority="8">
      <formula>"si numero (1=0%); sino numero (2=50%); sino numero (3=100%)"</formula>
    </cfRule>
  </conditionalFormatting>
  <conditionalFormatting sqref="H16:I17">
    <cfRule type="expression" priority="7">
      <formula>"si numero (1=0%); sino numero (2=50%); sino numero (3=100%)"</formula>
    </cfRule>
  </conditionalFormatting>
  <conditionalFormatting sqref="H18:I19">
    <cfRule type="expression" priority="6">
      <formula>"si numero (1=0%); sino numero (2=50%); sino numero (3=100%)"</formula>
    </cfRule>
  </conditionalFormatting>
  <conditionalFormatting sqref="H20:I20">
    <cfRule type="expression" priority="5">
      <formula>"si numero (1=0%); sino numero (2=50%); sino numero (3=100%)"</formula>
    </cfRule>
  </conditionalFormatting>
  <conditionalFormatting sqref="H21:I21">
    <cfRule type="expression" priority="4">
      <formula>"si numero (1=0%); sino numero (2=50%); sino numero (3=100%)"</formula>
    </cfRule>
  </conditionalFormatting>
  <conditionalFormatting sqref="H22:I22">
    <cfRule type="expression" priority="3">
      <formula>"si numero (1=0%); sino numero (2=50%); sino numero (3=100%)"</formula>
    </cfRule>
  </conditionalFormatting>
  <conditionalFormatting sqref="Q12">
    <cfRule type="containsText" dxfId="25" priority="2" operator="containsText" text="NO">
      <formula>NOT(ISERROR(SEARCH("NO",Q12)))</formula>
    </cfRule>
  </conditionalFormatting>
  <conditionalFormatting sqref="Q12">
    <cfRule type="containsText" dxfId="24" priority="1" operator="containsText" text="SI">
      <formula>NOT(ISERROR(SEARCH("SI",Q12)))</formula>
    </cfRule>
  </conditionalFormatting>
  <printOptions horizontalCentered="1"/>
  <pageMargins left="0.19685039370078741" right="0.19685039370078741" top="0.74803149606299213" bottom="0.74803149606299213" header="0.31496062992125984" footer="0.31496062992125984"/>
  <pageSetup paperSize="5" scale="58"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61"/>
  <sheetViews>
    <sheetView topLeftCell="A2" zoomScale="40" zoomScaleNormal="40" workbookViewId="0">
      <selection activeCell="P6" sqref="P6"/>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19" style="1"/>
    <col min="16" max="16" width="15.28515625" style="1" customWidth="1"/>
    <col min="17" max="17" width="25.42578125" style="1" customWidth="1"/>
    <col min="18" max="18" width="28.7109375" style="1" customWidth="1"/>
    <col min="19" max="16384" width="19" style="1"/>
  </cols>
  <sheetData>
    <row r="1" spans="1:18"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18"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18" ht="22.5" customHeight="1" thickBot="1" x14ac:dyDescent="0.25">
      <c r="A3" s="7"/>
      <c r="B3" s="3"/>
      <c r="C3" s="3"/>
      <c r="D3" s="3"/>
      <c r="E3" s="3"/>
      <c r="F3" s="3"/>
      <c r="G3" s="3"/>
      <c r="H3" s="11"/>
      <c r="I3" s="11"/>
      <c r="J3" s="3"/>
      <c r="K3" s="3"/>
      <c r="L3" s="3"/>
      <c r="M3" s="3"/>
      <c r="N3" s="3"/>
      <c r="O3" s="3"/>
      <c r="P3" s="3"/>
      <c r="Q3" s="8"/>
      <c r="R3" s="9"/>
    </row>
    <row r="4" spans="1:18" ht="27.75" customHeight="1" thickBot="1" x14ac:dyDescent="0.25">
      <c r="A4" s="35" t="s">
        <v>16</v>
      </c>
      <c r="B4" s="142"/>
      <c r="C4" s="460" t="s">
        <v>26</v>
      </c>
      <c r="D4" s="461"/>
      <c r="E4" s="461"/>
      <c r="F4" s="461"/>
      <c r="G4" s="461"/>
      <c r="H4" s="461"/>
      <c r="I4" s="461"/>
      <c r="J4" s="461"/>
      <c r="K4" s="461"/>
      <c r="L4" s="461"/>
      <c r="M4" s="461"/>
      <c r="N4" s="461"/>
      <c r="O4" s="461"/>
      <c r="P4" s="461"/>
      <c r="Q4" s="461"/>
      <c r="R4" s="462"/>
    </row>
    <row r="5" spans="1:18" ht="123.75" customHeight="1" thickBot="1" x14ac:dyDescent="0.25">
      <c r="A5" s="463" t="s">
        <v>25</v>
      </c>
      <c r="B5" s="464"/>
      <c r="C5" s="464"/>
      <c r="D5" s="464"/>
      <c r="E5" s="465"/>
      <c r="F5" s="463" t="s">
        <v>18</v>
      </c>
      <c r="G5" s="464"/>
      <c r="H5" s="464"/>
      <c r="I5" s="464"/>
      <c r="J5" s="464"/>
      <c r="K5" s="464"/>
      <c r="L5" s="464"/>
      <c r="M5" s="465"/>
      <c r="N5" s="463" t="s">
        <v>19</v>
      </c>
      <c r="O5" s="464"/>
      <c r="P5" s="464"/>
      <c r="Q5" s="464"/>
      <c r="R5" s="465"/>
    </row>
    <row r="6" spans="1:18" ht="126" customHeight="1" thickBot="1" x14ac:dyDescent="0.25">
      <c r="A6" s="46" t="s">
        <v>257</v>
      </c>
      <c r="B6" s="46" t="s">
        <v>4</v>
      </c>
      <c r="C6" s="46" t="s">
        <v>17</v>
      </c>
      <c r="D6" s="46" t="s">
        <v>5</v>
      </c>
      <c r="E6" s="46" t="s">
        <v>6</v>
      </c>
      <c r="F6" s="339" t="s">
        <v>7</v>
      </c>
      <c r="G6" s="46" t="s">
        <v>8</v>
      </c>
      <c r="H6" s="339" t="s">
        <v>13</v>
      </c>
      <c r="I6" s="339" t="s">
        <v>14</v>
      </c>
      <c r="J6" s="46" t="s">
        <v>20</v>
      </c>
      <c r="K6" s="339" t="s">
        <v>21</v>
      </c>
      <c r="L6" s="339" t="s">
        <v>27</v>
      </c>
      <c r="M6" s="339" t="s">
        <v>22</v>
      </c>
      <c r="N6" s="339" t="s">
        <v>23</v>
      </c>
      <c r="O6" s="46" t="s">
        <v>15</v>
      </c>
      <c r="P6" s="338" t="s">
        <v>24</v>
      </c>
      <c r="Q6" s="46" t="s">
        <v>11</v>
      </c>
      <c r="R6" s="337" t="s">
        <v>12</v>
      </c>
    </row>
    <row r="7" spans="1:18" ht="111" customHeight="1" x14ac:dyDescent="0.2">
      <c r="A7" s="630" t="s">
        <v>879</v>
      </c>
      <c r="B7" s="626" t="s">
        <v>878</v>
      </c>
      <c r="C7" s="336" t="s">
        <v>877</v>
      </c>
      <c r="D7" s="335" t="s">
        <v>876</v>
      </c>
      <c r="E7" s="335" t="s">
        <v>875</v>
      </c>
      <c r="F7" s="335">
        <v>1</v>
      </c>
      <c r="G7" s="334" t="s">
        <v>874</v>
      </c>
      <c r="H7" s="333">
        <v>42541</v>
      </c>
      <c r="I7" s="332"/>
      <c r="J7" s="331"/>
      <c r="K7" s="330">
        <f>(100/37)</f>
        <v>2.7027027027027026</v>
      </c>
      <c r="L7" s="329">
        <v>1</v>
      </c>
      <c r="M7" s="329" t="str">
        <f>IF(L7=1,"0%",IF(L7=2,"50%",IF(L7=3,"100%","Null")))</f>
        <v>0%</v>
      </c>
      <c r="N7" s="328">
        <f>IF(L7=1,0,IF(L7=2,K7/2,IF(L7=3,K7)))</f>
        <v>0</v>
      </c>
      <c r="O7" s="327" t="s">
        <v>873</v>
      </c>
      <c r="P7" s="326"/>
      <c r="Q7" s="325" t="s">
        <v>857</v>
      </c>
      <c r="R7" s="324" t="s">
        <v>756</v>
      </c>
    </row>
    <row r="8" spans="1:18" ht="162.75" customHeight="1" x14ac:dyDescent="0.2">
      <c r="A8" s="631"/>
      <c r="B8" s="627"/>
      <c r="C8" s="323" t="s">
        <v>872</v>
      </c>
      <c r="D8" s="24" t="s">
        <v>871</v>
      </c>
      <c r="E8" s="24" t="s">
        <v>870</v>
      </c>
      <c r="F8" s="24">
        <v>1</v>
      </c>
      <c r="G8" s="24" t="s">
        <v>869</v>
      </c>
      <c r="H8" s="322">
        <v>43313</v>
      </c>
      <c r="I8" s="201"/>
      <c r="J8" s="207"/>
      <c r="K8" s="40">
        <f>(100/37)</f>
        <v>2.7027027027027026</v>
      </c>
      <c r="L8" s="41">
        <v>2</v>
      </c>
      <c r="M8" s="41" t="str">
        <f>IF(L8=1,"0%",IF(L8=2,"50%",IF(L8=3,"100%","Null")))</f>
        <v>50%</v>
      </c>
      <c r="N8" s="42">
        <f>IF(L8=1,0,IF(L8=2,K8/2,IF(L8=3,K8)))</f>
        <v>1.3513513513513513</v>
      </c>
      <c r="O8" s="55" t="s">
        <v>863</v>
      </c>
      <c r="P8" s="10"/>
      <c r="Q8" s="52">
        <v>1000000</v>
      </c>
      <c r="R8" s="321" t="s">
        <v>856</v>
      </c>
    </row>
    <row r="9" spans="1:18" ht="145.5" customHeight="1" x14ac:dyDescent="0.2">
      <c r="A9" s="631"/>
      <c r="B9" s="628" t="s">
        <v>868</v>
      </c>
      <c r="C9" s="323" t="s">
        <v>867</v>
      </c>
      <c r="D9" s="24" t="s">
        <v>866</v>
      </c>
      <c r="E9" s="24" t="s">
        <v>865</v>
      </c>
      <c r="F9" s="24">
        <v>1</v>
      </c>
      <c r="G9" s="24" t="s">
        <v>864</v>
      </c>
      <c r="H9" s="322">
        <v>43313</v>
      </c>
      <c r="I9" s="322"/>
      <c r="J9" s="207"/>
      <c r="K9" s="40">
        <f>(100/37)</f>
        <v>2.7027027027027026</v>
      </c>
      <c r="L9" s="41">
        <v>3</v>
      </c>
      <c r="M9" s="41" t="str">
        <f>IF(L9=1,"0%",IF(L9=2,"50%",IF(L9=3,"100%","Null")))</f>
        <v>100%</v>
      </c>
      <c r="N9" s="42">
        <f>IF(L9=1,0,IF(L9=2,K9/2,IF(L9=3,K9)))</f>
        <v>2.7027027027027026</v>
      </c>
      <c r="O9" s="55" t="s">
        <v>863</v>
      </c>
      <c r="P9" s="10"/>
      <c r="Q9" s="52">
        <v>5000000</v>
      </c>
      <c r="R9" s="321" t="s">
        <v>856</v>
      </c>
    </row>
    <row r="10" spans="1:18" ht="155.25" customHeight="1" thickBot="1" x14ac:dyDescent="0.25">
      <c r="A10" s="632"/>
      <c r="B10" s="629"/>
      <c r="C10" s="320" t="s">
        <v>862</v>
      </c>
      <c r="D10" s="319" t="s">
        <v>861</v>
      </c>
      <c r="E10" s="319" t="s">
        <v>860</v>
      </c>
      <c r="F10" s="319">
        <v>1</v>
      </c>
      <c r="G10" s="319" t="s">
        <v>859</v>
      </c>
      <c r="H10" s="318">
        <v>43313</v>
      </c>
      <c r="I10" s="317"/>
      <c r="J10" s="312"/>
      <c r="K10" s="316">
        <f>(100/37)</f>
        <v>2.7027027027027026</v>
      </c>
      <c r="L10" s="315">
        <v>1</v>
      </c>
      <c r="M10" s="315" t="str">
        <f>IF(L10=1,"0%",IF(L10=2,"50%",IF(L10=3,"100%","Null")))</f>
        <v>0%</v>
      </c>
      <c r="N10" s="314">
        <f>IF(L10=1,0,IF(L10=2,K10/2,IF(L10=3,K10)))</f>
        <v>0</v>
      </c>
      <c r="O10" s="313" t="s">
        <v>858</v>
      </c>
      <c r="P10" s="312"/>
      <c r="Q10" s="311" t="s">
        <v>857</v>
      </c>
      <c r="R10" s="310" t="s">
        <v>856</v>
      </c>
    </row>
    <row r="11" spans="1:18" ht="124.5" customHeight="1" thickBot="1" x14ac:dyDescent="0.25">
      <c r="A11" s="302"/>
      <c r="B11" s="302"/>
      <c r="C11" s="294"/>
      <c r="D11" s="294"/>
      <c r="E11" s="300"/>
      <c r="F11" s="294"/>
      <c r="G11" s="300"/>
      <c r="H11" s="298"/>
      <c r="I11" s="297"/>
      <c r="J11" s="294"/>
      <c r="K11" s="296"/>
      <c r="L11" s="17"/>
      <c r="M11" s="17"/>
      <c r="N11" s="295"/>
      <c r="O11" s="306"/>
      <c r="P11" s="309" t="s">
        <v>855</v>
      </c>
      <c r="Q11" s="308">
        <f>SUM(Q7:Q10)</f>
        <v>6000000</v>
      </c>
      <c r="R11" s="306"/>
    </row>
    <row r="12" spans="1:18" ht="112.5" customHeight="1" x14ac:dyDescent="0.2">
      <c r="A12" s="302"/>
      <c r="B12" s="302"/>
      <c r="C12" s="294"/>
      <c r="D12" s="294"/>
      <c r="E12" s="300"/>
      <c r="F12" s="294"/>
      <c r="G12" s="300"/>
      <c r="H12" s="298"/>
      <c r="I12" s="297"/>
      <c r="J12" s="294"/>
      <c r="K12" s="296"/>
      <c r="L12" s="17"/>
      <c r="M12" s="17"/>
      <c r="N12" s="295"/>
      <c r="O12" s="307"/>
      <c r="P12" s="294"/>
      <c r="Q12" s="293"/>
      <c r="R12" s="306"/>
    </row>
    <row r="13" spans="1:18" ht="109.5" customHeight="1" x14ac:dyDescent="0.2">
      <c r="A13" s="302"/>
      <c r="B13" s="302"/>
      <c r="C13" s="294"/>
      <c r="D13" s="294"/>
      <c r="E13" s="300"/>
      <c r="F13" s="294"/>
      <c r="G13" s="300"/>
      <c r="H13" s="298"/>
      <c r="I13" s="297"/>
      <c r="J13" s="294"/>
      <c r="K13" s="296"/>
      <c r="L13" s="17"/>
      <c r="M13" s="17"/>
      <c r="N13" s="295"/>
      <c r="O13" s="306"/>
      <c r="P13" s="294"/>
      <c r="Q13" s="293"/>
      <c r="R13" s="306"/>
    </row>
    <row r="14" spans="1:18" ht="186" customHeight="1" x14ac:dyDescent="0.2">
      <c r="A14" s="302"/>
      <c r="B14" s="302"/>
      <c r="C14" s="299"/>
      <c r="D14" s="301"/>
      <c r="E14" s="300"/>
      <c r="F14" s="294"/>
      <c r="G14" s="305"/>
      <c r="H14" s="298"/>
      <c r="I14" s="297"/>
      <c r="J14" s="294"/>
      <c r="K14" s="296"/>
      <c r="L14" s="17"/>
      <c r="M14" s="17"/>
      <c r="N14" s="295"/>
      <c r="O14" s="303"/>
      <c r="P14" s="294"/>
      <c r="Q14" s="304"/>
      <c r="R14" s="303"/>
    </row>
    <row r="15" spans="1:18" ht="118.5" customHeight="1" x14ac:dyDescent="0.2">
      <c r="A15" s="302"/>
      <c r="B15" s="302"/>
      <c r="C15" s="299"/>
      <c r="D15" s="301"/>
      <c r="E15" s="300"/>
      <c r="F15" s="294"/>
      <c r="G15" s="305"/>
      <c r="H15" s="298"/>
      <c r="I15" s="297"/>
      <c r="J15" s="294"/>
      <c r="K15" s="296"/>
      <c r="L15" s="17"/>
      <c r="M15" s="17"/>
      <c r="N15" s="295"/>
      <c r="O15" s="303"/>
      <c r="P15" s="294"/>
      <c r="Q15" s="304"/>
      <c r="R15" s="303"/>
    </row>
    <row r="16" spans="1:18" ht="147" customHeight="1" x14ac:dyDescent="0.2">
      <c r="A16" s="302"/>
      <c r="B16" s="302"/>
      <c r="C16" s="301"/>
      <c r="D16" s="301"/>
      <c r="E16" s="300"/>
      <c r="F16" s="294"/>
      <c r="G16" s="299"/>
      <c r="H16" s="298"/>
      <c r="I16" s="297"/>
      <c r="J16" s="294"/>
      <c r="K16" s="296"/>
      <c r="L16" s="17"/>
      <c r="M16" s="17"/>
      <c r="N16" s="295"/>
      <c r="O16" s="293"/>
      <c r="P16" s="294"/>
      <c r="Q16" s="293"/>
      <c r="R16" s="293"/>
    </row>
    <row r="17" spans="1:21" ht="141" customHeight="1" x14ac:dyDescent="0.2">
      <c r="A17" s="292"/>
      <c r="B17" s="292"/>
      <c r="C17" s="292"/>
      <c r="D17" s="292"/>
      <c r="E17" s="292"/>
      <c r="F17" s="292"/>
      <c r="G17" s="292"/>
      <c r="H17" s="292"/>
      <c r="I17" s="292"/>
      <c r="J17" s="292"/>
      <c r="K17" s="292"/>
      <c r="L17" s="292"/>
      <c r="M17" s="292"/>
      <c r="N17" s="292"/>
      <c r="O17" s="292"/>
      <c r="P17" s="292"/>
      <c r="Q17" s="292"/>
      <c r="R17" s="292"/>
      <c r="S17" s="14"/>
      <c r="T17" s="14"/>
      <c r="U17" s="14"/>
    </row>
    <row r="18" spans="1:21" ht="94.5" customHeight="1" x14ac:dyDescent="0.2">
      <c r="A18" s="292"/>
      <c r="B18" s="292"/>
      <c r="C18" s="292"/>
      <c r="D18" s="292"/>
      <c r="E18" s="292"/>
      <c r="F18" s="292"/>
      <c r="G18" s="292"/>
      <c r="H18" s="292"/>
      <c r="I18" s="292"/>
      <c r="J18" s="292"/>
      <c r="K18" s="292"/>
      <c r="L18" s="292"/>
      <c r="M18" s="292"/>
      <c r="N18" s="292"/>
      <c r="O18" s="292"/>
      <c r="P18" s="292"/>
      <c r="Q18" s="292"/>
      <c r="R18" s="292"/>
      <c r="S18" s="15"/>
      <c r="T18" s="14"/>
      <c r="U18" s="14"/>
    </row>
    <row r="19" spans="1:21" ht="109.5" customHeight="1" x14ac:dyDescent="0.2">
      <c r="A19" s="292"/>
      <c r="B19" s="292"/>
      <c r="C19" s="292"/>
      <c r="D19" s="292"/>
      <c r="E19" s="292"/>
      <c r="F19" s="292"/>
      <c r="G19" s="292"/>
      <c r="H19" s="292"/>
      <c r="I19" s="292"/>
      <c r="J19" s="292"/>
      <c r="K19" s="292"/>
      <c r="L19" s="292"/>
      <c r="M19" s="292"/>
      <c r="N19" s="292"/>
      <c r="O19" s="292"/>
      <c r="P19" s="292"/>
      <c r="Q19" s="292"/>
      <c r="R19" s="292"/>
      <c r="S19" s="15"/>
      <c r="T19" s="14"/>
      <c r="U19" s="14"/>
    </row>
    <row r="20" spans="1:21" ht="84" customHeight="1" x14ac:dyDescent="0.2">
      <c r="A20" s="292"/>
      <c r="B20" s="292"/>
      <c r="C20" s="292"/>
      <c r="D20" s="292"/>
      <c r="E20" s="292"/>
      <c r="F20" s="292"/>
      <c r="G20" s="292"/>
      <c r="H20" s="292"/>
      <c r="I20" s="292"/>
      <c r="J20" s="292"/>
      <c r="K20" s="292"/>
      <c r="L20" s="292"/>
      <c r="M20" s="292"/>
      <c r="N20" s="292"/>
      <c r="O20" s="292"/>
      <c r="P20" s="292"/>
      <c r="Q20" s="292"/>
      <c r="R20" s="292"/>
      <c r="S20" s="15"/>
      <c r="T20" s="14"/>
      <c r="U20" s="14"/>
    </row>
    <row r="21" spans="1:21" ht="143.25" customHeight="1" x14ac:dyDescent="0.2">
      <c r="A21" s="292"/>
      <c r="B21" s="292"/>
      <c r="C21" s="292"/>
      <c r="D21" s="292"/>
      <c r="E21" s="292"/>
      <c r="F21" s="292"/>
      <c r="G21" s="292"/>
      <c r="H21" s="292"/>
      <c r="I21" s="292"/>
      <c r="J21" s="292"/>
      <c r="K21" s="292"/>
      <c r="L21" s="292"/>
      <c r="M21" s="292"/>
      <c r="N21" s="292"/>
      <c r="O21" s="292"/>
      <c r="P21" s="292"/>
      <c r="Q21" s="292"/>
      <c r="R21" s="292"/>
      <c r="S21" s="15"/>
      <c r="T21" s="14"/>
      <c r="U21" s="14"/>
    </row>
    <row r="22" spans="1:21" ht="128.25" customHeight="1" x14ac:dyDescent="0.2">
      <c r="A22" s="292"/>
      <c r="B22" s="292"/>
      <c r="C22" s="292"/>
      <c r="D22" s="292"/>
      <c r="E22" s="292"/>
      <c r="F22" s="292"/>
      <c r="G22" s="292"/>
      <c r="H22" s="292"/>
      <c r="I22" s="292"/>
      <c r="J22" s="292"/>
      <c r="K22" s="292"/>
      <c r="L22" s="292"/>
      <c r="M22" s="292"/>
      <c r="N22" s="292"/>
      <c r="O22" s="292"/>
      <c r="P22" s="292"/>
      <c r="Q22" s="292"/>
      <c r="R22" s="292"/>
      <c r="S22" s="15"/>
      <c r="T22" s="14"/>
      <c r="U22" s="14"/>
    </row>
    <row r="23" spans="1:21" ht="83.25" customHeight="1" x14ac:dyDescent="0.2">
      <c r="A23" s="292"/>
      <c r="B23" s="292"/>
      <c r="C23" s="292"/>
      <c r="D23" s="292"/>
      <c r="E23" s="292"/>
      <c r="F23" s="292"/>
      <c r="G23" s="292"/>
      <c r="H23" s="292"/>
      <c r="I23" s="292"/>
      <c r="J23" s="292"/>
      <c r="K23" s="292"/>
      <c r="L23" s="292"/>
      <c r="M23" s="292"/>
      <c r="N23" s="292"/>
      <c r="O23" s="292"/>
      <c r="P23" s="292"/>
      <c r="Q23" s="292"/>
      <c r="R23" s="292"/>
      <c r="S23" s="15"/>
      <c r="T23" s="14"/>
      <c r="U23" s="14"/>
    </row>
    <row r="24" spans="1:21" ht="121.5" customHeight="1" x14ac:dyDescent="0.2">
      <c r="A24" s="292"/>
      <c r="B24" s="292"/>
      <c r="C24" s="292"/>
      <c r="D24" s="292"/>
      <c r="E24" s="292"/>
      <c r="F24" s="292"/>
      <c r="G24" s="292"/>
      <c r="H24" s="292"/>
      <c r="I24" s="292"/>
      <c r="J24" s="292"/>
      <c r="K24" s="292"/>
      <c r="L24" s="292"/>
      <c r="M24" s="292"/>
      <c r="N24" s="292"/>
      <c r="O24" s="292"/>
      <c r="P24" s="292"/>
      <c r="Q24" s="292"/>
      <c r="R24" s="292"/>
      <c r="S24" s="15"/>
      <c r="T24" s="14"/>
      <c r="U24" s="14"/>
    </row>
    <row r="25" spans="1:21" ht="138" customHeight="1" x14ac:dyDescent="0.2">
      <c r="A25" s="292"/>
      <c r="B25" s="292"/>
      <c r="C25" s="292"/>
      <c r="D25" s="292"/>
      <c r="E25" s="292"/>
      <c r="F25" s="292"/>
      <c r="G25" s="292"/>
      <c r="H25" s="292"/>
      <c r="I25" s="292"/>
      <c r="J25" s="292"/>
      <c r="K25" s="292"/>
      <c r="L25" s="292"/>
      <c r="M25" s="292"/>
      <c r="N25" s="292"/>
      <c r="O25" s="292"/>
      <c r="P25" s="292"/>
      <c r="Q25" s="292"/>
      <c r="R25" s="292"/>
      <c r="S25" s="15"/>
      <c r="T25" s="14"/>
      <c r="U25" s="14"/>
    </row>
    <row r="26" spans="1:21" ht="84.75" customHeight="1" x14ac:dyDescent="0.2">
      <c r="A26" s="292"/>
      <c r="B26" s="292"/>
      <c r="C26" s="292"/>
      <c r="D26" s="292"/>
      <c r="E26" s="292"/>
      <c r="F26" s="292"/>
      <c r="G26" s="292"/>
      <c r="H26" s="292"/>
      <c r="I26" s="292"/>
      <c r="J26" s="292"/>
      <c r="K26" s="292"/>
      <c r="L26" s="292"/>
      <c r="M26" s="292"/>
      <c r="N26" s="292"/>
      <c r="O26" s="292"/>
      <c r="P26" s="292"/>
      <c r="Q26" s="292"/>
      <c r="R26" s="292"/>
      <c r="S26" s="15"/>
      <c r="T26" s="14"/>
      <c r="U26" s="14"/>
    </row>
    <row r="27" spans="1:21" ht="150.75" customHeight="1" x14ac:dyDescent="0.2">
      <c r="A27" s="292"/>
      <c r="B27" s="292"/>
      <c r="C27" s="292"/>
      <c r="D27" s="292"/>
      <c r="E27" s="292"/>
      <c r="F27" s="292"/>
      <c r="G27" s="292"/>
      <c r="H27" s="292"/>
      <c r="I27" s="292"/>
      <c r="J27" s="292"/>
      <c r="K27" s="292"/>
      <c r="L27" s="292"/>
      <c r="M27" s="292"/>
      <c r="N27" s="292"/>
      <c r="O27" s="292"/>
      <c r="P27" s="292"/>
      <c r="Q27" s="292"/>
      <c r="R27" s="292"/>
      <c r="S27" s="15"/>
      <c r="T27" s="14"/>
      <c r="U27" s="14"/>
    </row>
    <row r="28" spans="1:21" ht="114.75" customHeight="1" x14ac:dyDescent="0.2">
      <c r="A28" s="292"/>
      <c r="B28" s="292"/>
      <c r="C28" s="292"/>
      <c r="D28" s="292"/>
      <c r="E28" s="292"/>
      <c r="F28" s="292"/>
      <c r="G28" s="292"/>
      <c r="H28" s="292"/>
      <c r="I28" s="292"/>
      <c r="J28" s="292"/>
      <c r="K28" s="292"/>
      <c r="L28" s="292"/>
      <c r="M28" s="292"/>
      <c r="N28" s="292"/>
      <c r="O28" s="292"/>
      <c r="P28" s="292"/>
      <c r="Q28" s="292"/>
      <c r="R28" s="292"/>
      <c r="S28" s="15"/>
      <c r="T28" s="14"/>
      <c r="U28" s="14"/>
    </row>
    <row r="29" spans="1:21" ht="130.5" customHeight="1" x14ac:dyDescent="0.2">
      <c r="A29" s="292"/>
      <c r="B29" s="292"/>
      <c r="C29" s="292"/>
      <c r="D29" s="292"/>
      <c r="E29" s="292"/>
      <c r="F29" s="292"/>
      <c r="G29" s="292"/>
      <c r="H29" s="292"/>
      <c r="I29" s="292"/>
      <c r="J29" s="292"/>
      <c r="K29" s="292"/>
      <c r="L29" s="292"/>
      <c r="M29" s="292"/>
      <c r="N29" s="292"/>
      <c r="O29" s="292"/>
      <c r="P29" s="292"/>
      <c r="Q29" s="292"/>
      <c r="R29" s="292"/>
      <c r="S29" s="15"/>
      <c r="T29" s="14"/>
      <c r="U29" s="14"/>
    </row>
    <row r="30" spans="1:21" ht="92.25" customHeight="1" x14ac:dyDescent="0.2">
      <c r="A30" s="291"/>
      <c r="B30" s="291"/>
      <c r="C30" s="291"/>
      <c r="D30" s="291"/>
      <c r="E30" s="291"/>
      <c r="F30" s="291"/>
      <c r="G30" s="291"/>
      <c r="H30" s="291"/>
      <c r="I30" s="291"/>
      <c r="J30" s="291"/>
      <c r="K30" s="291"/>
      <c r="L30" s="291"/>
      <c r="M30" s="291"/>
      <c r="N30" s="291"/>
      <c r="O30" s="291"/>
      <c r="P30" s="291"/>
      <c r="Q30" s="291"/>
      <c r="R30" s="291"/>
      <c r="S30" s="15"/>
      <c r="T30" s="14"/>
      <c r="U30" s="14"/>
    </row>
    <row r="31" spans="1:21" ht="90.75" customHeight="1" x14ac:dyDescent="0.2">
      <c r="A31" s="291"/>
      <c r="B31" s="291"/>
      <c r="C31" s="291"/>
      <c r="D31" s="291"/>
      <c r="E31" s="291"/>
      <c r="F31" s="291"/>
      <c r="G31" s="291"/>
      <c r="H31" s="291"/>
      <c r="I31" s="291"/>
      <c r="J31" s="291"/>
      <c r="K31" s="291"/>
      <c r="L31" s="291"/>
      <c r="M31" s="291"/>
      <c r="N31" s="291"/>
      <c r="O31" s="291"/>
      <c r="P31" s="291"/>
      <c r="Q31" s="291"/>
      <c r="R31" s="291"/>
      <c r="S31" s="15"/>
      <c r="T31" s="14"/>
      <c r="U31" s="14"/>
    </row>
    <row r="32" spans="1:21" ht="71.25" customHeight="1" x14ac:dyDescent="0.2">
      <c r="A32" s="291"/>
      <c r="B32" s="291"/>
      <c r="C32" s="291"/>
      <c r="D32" s="291"/>
      <c r="E32" s="291"/>
      <c r="F32" s="291"/>
      <c r="G32" s="291"/>
      <c r="H32" s="291"/>
      <c r="I32" s="291"/>
      <c r="J32" s="291"/>
      <c r="K32" s="291"/>
      <c r="L32" s="291"/>
      <c r="M32" s="291"/>
      <c r="N32" s="291"/>
      <c r="O32" s="291"/>
      <c r="P32" s="291"/>
      <c r="Q32" s="291"/>
      <c r="R32" s="291"/>
      <c r="S32" s="15"/>
      <c r="T32" s="14"/>
      <c r="U32" s="14"/>
    </row>
    <row r="33" spans="1:21" ht="70.5" customHeight="1" x14ac:dyDescent="0.2">
      <c r="A33" s="291"/>
      <c r="B33" s="291"/>
      <c r="C33" s="291"/>
      <c r="D33" s="291"/>
      <c r="E33" s="291"/>
      <c r="F33" s="291"/>
      <c r="G33" s="291"/>
      <c r="H33" s="291"/>
      <c r="I33" s="291"/>
      <c r="J33" s="291"/>
      <c r="K33" s="291"/>
      <c r="L33" s="291"/>
      <c r="M33" s="291"/>
      <c r="N33" s="291"/>
      <c r="O33" s="291"/>
      <c r="P33" s="291"/>
      <c r="Q33" s="291"/>
      <c r="R33" s="291"/>
      <c r="S33" s="15"/>
      <c r="T33" s="14"/>
      <c r="U33" s="14"/>
    </row>
    <row r="34" spans="1:21" ht="60.75" customHeight="1" x14ac:dyDescent="0.2">
      <c r="A34" s="291"/>
      <c r="B34" s="291"/>
      <c r="C34" s="291"/>
      <c r="D34" s="291"/>
      <c r="E34" s="291"/>
      <c r="F34" s="291"/>
      <c r="G34" s="291"/>
      <c r="H34" s="291"/>
      <c r="I34" s="291"/>
      <c r="J34" s="291"/>
      <c r="K34" s="291"/>
      <c r="L34" s="291"/>
      <c r="M34" s="291"/>
      <c r="N34" s="291"/>
      <c r="O34" s="291"/>
      <c r="P34" s="291"/>
      <c r="Q34" s="291"/>
      <c r="R34" s="291"/>
      <c r="S34" s="15"/>
      <c r="T34" s="14"/>
      <c r="U34" s="14"/>
    </row>
    <row r="35" spans="1:21" ht="71.25" customHeight="1" x14ac:dyDescent="0.2">
      <c r="A35" s="291"/>
      <c r="B35" s="291"/>
      <c r="C35" s="291"/>
      <c r="D35" s="291"/>
      <c r="E35" s="291"/>
      <c r="F35" s="291"/>
      <c r="G35" s="291"/>
      <c r="H35" s="291"/>
      <c r="I35" s="291"/>
      <c r="J35" s="291"/>
      <c r="K35" s="291"/>
      <c r="L35" s="291"/>
      <c r="M35" s="291"/>
      <c r="N35" s="291"/>
      <c r="O35" s="291"/>
      <c r="P35" s="291"/>
      <c r="Q35" s="291"/>
      <c r="R35" s="291"/>
      <c r="S35" s="15"/>
      <c r="T35" s="14"/>
      <c r="U35" s="14"/>
    </row>
    <row r="36" spans="1:21" ht="57.75" customHeight="1" x14ac:dyDescent="0.2">
      <c r="A36" s="291"/>
      <c r="B36" s="291"/>
      <c r="C36" s="291"/>
      <c r="D36" s="291"/>
      <c r="E36" s="291"/>
      <c r="F36" s="291"/>
      <c r="G36" s="291"/>
      <c r="H36" s="291"/>
      <c r="I36" s="291"/>
      <c r="J36" s="291"/>
      <c r="K36" s="291"/>
      <c r="L36" s="291"/>
      <c r="M36" s="291"/>
      <c r="N36" s="291"/>
      <c r="O36" s="291"/>
      <c r="P36" s="291"/>
      <c r="Q36" s="291"/>
      <c r="R36" s="291"/>
      <c r="S36" s="15"/>
      <c r="T36" s="14"/>
      <c r="U36" s="14"/>
    </row>
    <row r="37" spans="1:21" ht="71.25" customHeight="1" x14ac:dyDescent="0.2">
      <c r="A37" s="291"/>
      <c r="B37" s="291"/>
      <c r="C37" s="291"/>
      <c r="D37" s="291"/>
      <c r="E37" s="291"/>
      <c r="F37" s="291"/>
      <c r="G37" s="291"/>
      <c r="H37" s="291"/>
      <c r="I37" s="291"/>
      <c r="J37" s="291"/>
      <c r="K37" s="291"/>
      <c r="L37" s="291"/>
      <c r="M37" s="291"/>
      <c r="N37" s="291"/>
      <c r="O37" s="291"/>
      <c r="P37" s="291"/>
      <c r="Q37" s="291"/>
      <c r="R37" s="291"/>
      <c r="S37" s="15"/>
      <c r="T37" s="14"/>
      <c r="U37" s="14"/>
    </row>
    <row r="38" spans="1:21" ht="72" customHeight="1" x14ac:dyDescent="0.2">
      <c r="A38" s="291"/>
      <c r="B38" s="291"/>
      <c r="C38" s="291"/>
      <c r="D38" s="291"/>
      <c r="E38" s="291"/>
      <c r="F38" s="291"/>
      <c r="G38" s="291"/>
      <c r="H38" s="291"/>
      <c r="I38" s="291"/>
      <c r="J38" s="291"/>
      <c r="K38" s="291"/>
      <c r="L38" s="291"/>
      <c r="M38" s="291"/>
      <c r="N38" s="291"/>
      <c r="O38" s="291"/>
      <c r="P38" s="291"/>
      <c r="Q38" s="291"/>
      <c r="R38" s="291"/>
      <c r="S38" s="15"/>
      <c r="T38" s="14"/>
      <c r="U38" s="14"/>
    </row>
    <row r="39" spans="1:21" ht="62.25" customHeight="1" x14ac:dyDescent="0.2">
      <c r="A39" s="291"/>
      <c r="B39" s="291"/>
      <c r="C39" s="291"/>
      <c r="D39" s="291"/>
      <c r="E39" s="291"/>
      <c r="F39" s="291"/>
      <c r="G39" s="291"/>
      <c r="H39" s="291"/>
      <c r="I39" s="291"/>
      <c r="J39" s="291"/>
      <c r="K39" s="291"/>
      <c r="L39" s="291"/>
      <c r="M39" s="291"/>
      <c r="N39" s="291"/>
      <c r="O39" s="291"/>
      <c r="P39" s="291"/>
      <c r="Q39" s="291"/>
      <c r="R39" s="291"/>
      <c r="S39" s="15"/>
      <c r="T39" s="14"/>
      <c r="U39" s="14"/>
    </row>
    <row r="40" spans="1:21" ht="70.5" customHeight="1" x14ac:dyDescent="0.2">
      <c r="A40" s="291"/>
      <c r="B40" s="291"/>
      <c r="C40" s="291"/>
      <c r="D40" s="291"/>
      <c r="E40" s="291"/>
      <c r="F40" s="291"/>
      <c r="G40" s="291"/>
      <c r="H40" s="291"/>
      <c r="I40" s="291"/>
      <c r="J40" s="291"/>
      <c r="K40" s="291"/>
      <c r="L40" s="291"/>
      <c r="M40" s="291"/>
      <c r="N40" s="291"/>
      <c r="O40" s="291"/>
      <c r="P40" s="291"/>
      <c r="Q40" s="291"/>
      <c r="R40" s="291"/>
      <c r="S40" s="15"/>
      <c r="T40" s="14"/>
      <c r="U40" s="14"/>
    </row>
    <row r="41" spans="1:21" ht="68.25" customHeight="1" x14ac:dyDescent="0.2">
      <c r="A41" s="291"/>
      <c r="B41" s="291"/>
      <c r="C41" s="291"/>
      <c r="D41" s="291"/>
      <c r="E41" s="291"/>
      <c r="F41" s="291"/>
      <c r="G41" s="291"/>
      <c r="H41" s="291"/>
      <c r="I41" s="291"/>
      <c r="J41" s="291"/>
      <c r="K41" s="291"/>
      <c r="L41" s="291"/>
      <c r="M41" s="291"/>
      <c r="N41" s="291"/>
      <c r="O41" s="291"/>
      <c r="P41" s="291"/>
      <c r="Q41" s="291"/>
      <c r="R41" s="291"/>
      <c r="S41" s="15"/>
      <c r="T41" s="14"/>
      <c r="U41" s="14"/>
    </row>
    <row r="42" spans="1:21" ht="72.75" customHeight="1" x14ac:dyDescent="0.2">
      <c r="A42" s="291"/>
      <c r="B42" s="291"/>
      <c r="C42" s="291"/>
      <c r="D42" s="291"/>
      <c r="E42" s="291"/>
      <c r="F42" s="291"/>
      <c r="G42" s="291"/>
      <c r="H42" s="291"/>
      <c r="I42" s="291"/>
      <c r="J42" s="291"/>
      <c r="K42" s="291"/>
      <c r="L42" s="291"/>
      <c r="M42" s="291"/>
      <c r="N42" s="291"/>
      <c r="O42" s="291"/>
      <c r="P42" s="291"/>
      <c r="Q42" s="291"/>
      <c r="R42" s="291"/>
      <c r="S42" s="15"/>
      <c r="T42" s="14"/>
      <c r="U42" s="14"/>
    </row>
    <row r="43" spans="1:21" ht="105" customHeight="1" x14ac:dyDescent="0.2">
      <c r="A43" s="291"/>
      <c r="B43" s="291"/>
      <c r="C43" s="291"/>
      <c r="D43" s="291"/>
      <c r="E43" s="291"/>
      <c r="F43" s="291"/>
      <c r="G43" s="291"/>
      <c r="H43" s="291"/>
      <c r="I43" s="291"/>
      <c r="J43" s="291"/>
      <c r="K43" s="291"/>
      <c r="L43" s="291"/>
      <c r="M43" s="291"/>
      <c r="N43" s="291"/>
      <c r="O43" s="291"/>
      <c r="P43" s="291"/>
      <c r="Q43" s="291"/>
      <c r="R43" s="291"/>
      <c r="S43" s="15"/>
      <c r="T43" s="14"/>
      <c r="U43" s="14"/>
    </row>
    <row r="44" spans="1:21" ht="34.5" customHeight="1" x14ac:dyDescent="0.2">
      <c r="A44" s="291"/>
      <c r="B44" s="291"/>
      <c r="C44" s="291"/>
      <c r="D44" s="291"/>
      <c r="E44" s="291"/>
      <c r="F44" s="291"/>
      <c r="G44" s="291"/>
      <c r="H44" s="291"/>
      <c r="I44" s="291"/>
      <c r="J44" s="291"/>
      <c r="K44" s="291"/>
      <c r="L44" s="291"/>
      <c r="M44" s="291"/>
      <c r="N44" s="291"/>
      <c r="O44" s="291"/>
      <c r="P44" s="291"/>
      <c r="Q44" s="291"/>
      <c r="R44" s="291"/>
      <c r="S44" s="15"/>
      <c r="T44" s="15"/>
      <c r="U44" s="15"/>
    </row>
    <row r="45" spans="1:21" ht="37.5" customHeight="1" x14ac:dyDescent="0.2">
      <c r="A45" s="28"/>
      <c r="B45" s="28"/>
      <c r="C45" s="29"/>
      <c r="D45" s="15"/>
      <c r="E45" s="15"/>
      <c r="F45" s="15"/>
      <c r="G45" s="15"/>
      <c r="H45" s="16"/>
      <c r="I45" s="16"/>
      <c r="J45" s="17"/>
      <c r="K45" s="17"/>
      <c r="L45" s="17"/>
      <c r="M45" s="17"/>
      <c r="N45" s="15"/>
      <c r="O45" s="15"/>
      <c r="P45" s="15"/>
      <c r="Q45" s="15"/>
      <c r="R45" s="15"/>
      <c r="S45" s="15"/>
      <c r="T45" s="15"/>
      <c r="U45" s="15"/>
    </row>
    <row r="46" spans="1:21" ht="49.5" customHeight="1" x14ac:dyDescent="0.2">
      <c r="A46" s="28"/>
      <c r="B46" s="28"/>
      <c r="C46" s="29"/>
      <c r="D46" s="15"/>
      <c r="E46" s="15"/>
      <c r="F46" s="15"/>
      <c r="G46" s="15"/>
      <c r="H46" s="16"/>
      <c r="I46" s="16"/>
      <c r="J46" s="17"/>
      <c r="K46" s="17"/>
      <c r="L46" s="17"/>
      <c r="M46" s="17"/>
      <c r="N46" s="15"/>
      <c r="O46" s="15"/>
      <c r="P46" s="15"/>
      <c r="Q46" s="15"/>
      <c r="R46" s="15"/>
      <c r="S46" s="15"/>
      <c r="T46" s="15"/>
      <c r="U46" s="15"/>
    </row>
    <row r="47" spans="1:21" ht="41.25" customHeight="1" x14ac:dyDescent="0.2">
      <c r="A47" s="28"/>
      <c r="B47" s="28"/>
      <c r="C47" s="29"/>
      <c r="D47" s="15"/>
      <c r="E47" s="15"/>
      <c r="F47" s="15"/>
      <c r="G47" s="15"/>
      <c r="H47" s="16"/>
      <c r="I47" s="16"/>
      <c r="J47" s="17"/>
      <c r="K47" s="17"/>
      <c r="L47" s="17"/>
      <c r="M47" s="17"/>
      <c r="N47" s="15"/>
      <c r="O47" s="15"/>
      <c r="P47" s="15"/>
      <c r="Q47" s="15"/>
      <c r="R47" s="15"/>
      <c r="S47" s="15"/>
      <c r="T47" s="15"/>
      <c r="U47" s="15"/>
    </row>
    <row r="48" spans="1:21" ht="18" customHeight="1" x14ac:dyDescent="0.2">
      <c r="A48" s="12"/>
      <c r="B48" s="12"/>
      <c r="C48" s="15"/>
      <c r="D48" s="15"/>
      <c r="E48" s="15"/>
      <c r="F48" s="15"/>
      <c r="G48" s="15"/>
      <c r="H48" s="16"/>
      <c r="I48" s="16"/>
      <c r="J48" s="17"/>
      <c r="K48" s="17"/>
      <c r="L48" s="17"/>
      <c r="M48" s="17"/>
      <c r="N48" s="15"/>
      <c r="O48" s="15"/>
      <c r="P48" s="15"/>
      <c r="Q48" s="15"/>
      <c r="R48" s="15"/>
      <c r="S48" s="15"/>
      <c r="T48" s="15"/>
      <c r="U48" s="15"/>
    </row>
    <row r="49" spans="1:21" ht="21" customHeight="1" x14ac:dyDescent="0.2">
      <c r="A49" s="12"/>
      <c r="B49" s="12"/>
      <c r="C49" s="15"/>
      <c r="D49" s="15"/>
      <c r="E49" s="15"/>
      <c r="F49" s="15"/>
      <c r="G49" s="15"/>
      <c r="H49" s="16"/>
      <c r="I49" s="16"/>
      <c r="J49" s="17"/>
      <c r="K49" s="17"/>
      <c r="L49" s="17"/>
      <c r="M49" s="17"/>
      <c r="N49" s="15"/>
      <c r="O49" s="15"/>
      <c r="P49" s="15"/>
      <c r="Q49" s="15"/>
      <c r="R49" s="15"/>
      <c r="S49" s="15"/>
      <c r="T49" s="15"/>
      <c r="U49" s="15"/>
    </row>
    <row r="50" spans="1:21" ht="18.75" customHeight="1" x14ac:dyDescent="0.2">
      <c r="A50" s="12"/>
      <c r="B50" s="12"/>
      <c r="C50" s="15"/>
      <c r="D50" s="15"/>
      <c r="E50" s="15"/>
      <c r="F50" s="15"/>
      <c r="G50" s="15"/>
      <c r="H50" s="16"/>
      <c r="I50" s="16"/>
      <c r="J50" s="17"/>
      <c r="K50" s="17"/>
      <c r="L50" s="17"/>
      <c r="M50" s="17"/>
      <c r="N50" s="15"/>
      <c r="O50" s="15"/>
      <c r="P50" s="15"/>
      <c r="Q50" s="15"/>
      <c r="R50" s="15"/>
      <c r="S50" s="15"/>
      <c r="T50" s="15"/>
      <c r="U50" s="15"/>
    </row>
    <row r="51" spans="1:21" ht="24" customHeight="1" x14ac:dyDescent="0.2">
      <c r="A51" s="12"/>
      <c r="B51" s="12"/>
      <c r="C51" s="15"/>
      <c r="D51" s="15"/>
      <c r="E51" s="15"/>
      <c r="F51" s="15"/>
      <c r="G51" s="15"/>
      <c r="H51" s="16"/>
      <c r="I51" s="16"/>
      <c r="J51" s="17"/>
      <c r="K51" s="17"/>
      <c r="L51" s="17"/>
      <c r="M51" s="17"/>
      <c r="N51" s="15"/>
      <c r="O51" s="15"/>
      <c r="P51" s="15"/>
      <c r="Q51" s="15"/>
      <c r="R51" s="15"/>
      <c r="S51" s="15"/>
      <c r="T51" s="15"/>
      <c r="U51" s="15"/>
    </row>
    <row r="52" spans="1:21" ht="27" customHeight="1" x14ac:dyDescent="0.2">
      <c r="A52" s="12"/>
      <c r="B52" s="12"/>
      <c r="C52" s="15"/>
      <c r="D52" s="15"/>
      <c r="E52" s="15"/>
      <c r="F52" s="15"/>
      <c r="G52" s="15"/>
      <c r="H52" s="16"/>
      <c r="I52" s="16"/>
      <c r="J52" s="17"/>
      <c r="K52" s="17"/>
      <c r="L52" s="17"/>
      <c r="M52" s="17"/>
      <c r="N52" s="15"/>
      <c r="O52" s="15"/>
      <c r="P52" s="15"/>
      <c r="Q52" s="15"/>
      <c r="R52" s="15"/>
      <c r="S52" s="15"/>
      <c r="T52" s="15"/>
      <c r="U52" s="15"/>
    </row>
    <row r="53" spans="1:21" ht="25.5" customHeight="1" x14ac:dyDescent="0.2">
      <c r="C53" s="15"/>
      <c r="D53" s="15"/>
      <c r="E53" s="15"/>
      <c r="F53" s="15"/>
      <c r="G53" s="15"/>
      <c r="H53" s="16"/>
      <c r="I53" s="16"/>
      <c r="J53" s="17"/>
      <c r="K53" s="17"/>
      <c r="L53" s="17"/>
      <c r="M53" s="17"/>
      <c r="N53" s="15"/>
      <c r="O53" s="15"/>
      <c r="P53" s="15"/>
      <c r="Q53" s="15"/>
      <c r="R53" s="15"/>
      <c r="S53" s="15"/>
      <c r="T53" s="14"/>
      <c r="U53" s="14"/>
    </row>
    <row r="54" spans="1:21" ht="18" customHeight="1" x14ac:dyDescent="0.2">
      <c r="C54" s="15"/>
      <c r="D54" s="15"/>
      <c r="E54" s="15"/>
      <c r="F54" s="15"/>
      <c r="G54" s="15"/>
      <c r="H54" s="16"/>
      <c r="I54" s="16"/>
      <c r="J54" s="17"/>
      <c r="K54" s="17"/>
      <c r="L54" s="17"/>
      <c r="M54" s="17"/>
      <c r="N54" s="15"/>
      <c r="O54" s="15"/>
      <c r="P54" s="15"/>
      <c r="Q54" s="15"/>
      <c r="R54" s="15"/>
      <c r="S54" s="15"/>
      <c r="T54" s="14"/>
      <c r="U54" s="14"/>
    </row>
    <row r="55" spans="1:21" ht="18" customHeight="1" x14ac:dyDescent="0.2">
      <c r="C55" s="15"/>
      <c r="D55" s="15"/>
      <c r="E55" s="15"/>
      <c r="F55" s="15"/>
      <c r="G55" s="15"/>
      <c r="H55" s="16"/>
      <c r="I55" s="16"/>
      <c r="J55" s="17"/>
      <c r="K55" s="17"/>
      <c r="L55" s="17"/>
      <c r="M55" s="17"/>
      <c r="N55" s="15"/>
      <c r="O55" s="15"/>
      <c r="P55" s="15"/>
      <c r="Q55" s="15"/>
      <c r="R55" s="15"/>
      <c r="S55" s="15"/>
      <c r="T55" s="14"/>
      <c r="U55" s="14"/>
    </row>
    <row r="56" spans="1:21" ht="18.75" customHeight="1" x14ac:dyDescent="0.2">
      <c r="C56" s="12"/>
      <c r="D56" s="12"/>
      <c r="E56" s="12"/>
      <c r="F56" s="12"/>
      <c r="G56" s="12"/>
      <c r="H56" s="13"/>
      <c r="I56" s="13"/>
      <c r="J56" s="6"/>
      <c r="K56" s="6"/>
      <c r="L56" s="6"/>
      <c r="M56" s="6"/>
      <c r="N56" s="12"/>
      <c r="O56" s="12"/>
      <c r="P56" s="12"/>
      <c r="Q56" s="12"/>
      <c r="R56" s="12"/>
      <c r="S56" s="12"/>
    </row>
    <row r="57" spans="1:21" ht="15" customHeight="1" x14ac:dyDescent="0.2">
      <c r="C57" s="12"/>
      <c r="D57" s="12"/>
      <c r="E57" s="12"/>
      <c r="F57" s="12"/>
      <c r="G57" s="12"/>
      <c r="H57" s="13"/>
      <c r="I57" s="13"/>
      <c r="J57" s="6"/>
      <c r="K57" s="6"/>
      <c r="L57" s="6"/>
      <c r="M57" s="6"/>
      <c r="N57" s="12"/>
      <c r="O57" s="12"/>
      <c r="P57" s="12"/>
      <c r="Q57" s="12"/>
      <c r="R57" s="12"/>
      <c r="S57" s="12"/>
    </row>
    <row r="58" spans="1:21" ht="23.25" customHeight="1" x14ac:dyDescent="0.2">
      <c r="C58" s="12"/>
      <c r="D58" s="12"/>
      <c r="E58" s="12"/>
      <c r="F58" s="12"/>
      <c r="G58" s="12"/>
      <c r="H58" s="13"/>
      <c r="I58" s="13"/>
      <c r="J58" s="6"/>
      <c r="K58" s="6"/>
      <c r="L58" s="6"/>
      <c r="M58" s="6"/>
      <c r="N58" s="12"/>
      <c r="O58" s="12"/>
      <c r="P58" s="12"/>
      <c r="Q58" s="12"/>
      <c r="R58" s="12"/>
      <c r="S58" s="12"/>
    </row>
    <row r="59" spans="1:21" ht="21" customHeight="1" x14ac:dyDescent="0.2">
      <c r="C59" s="12"/>
      <c r="D59" s="12"/>
      <c r="E59" s="12"/>
      <c r="F59" s="12"/>
      <c r="G59" s="12"/>
      <c r="H59" s="13"/>
      <c r="I59" s="13"/>
      <c r="J59" s="6"/>
      <c r="K59" s="6"/>
      <c r="L59" s="6"/>
      <c r="M59" s="6"/>
      <c r="N59" s="12"/>
      <c r="O59" s="12"/>
      <c r="P59" s="12"/>
      <c r="Q59" s="12"/>
      <c r="R59" s="12"/>
      <c r="S59" s="12"/>
    </row>
    <row r="60" spans="1:21" ht="19.5" customHeight="1" x14ac:dyDescent="0.2">
      <c r="C60" s="12"/>
      <c r="D60" s="12"/>
      <c r="E60" s="12"/>
      <c r="F60" s="12"/>
      <c r="G60" s="12"/>
      <c r="H60" s="13"/>
      <c r="I60" s="13"/>
      <c r="J60" s="6"/>
      <c r="K60" s="6"/>
      <c r="L60" s="6"/>
      <c r="M60" s="6"/>
      <c r="N60" s="12"/>
      <c r="O60" s="12"/>
      <c r="P60" s="12"/>
      <c r="Q60" s="12"/>
      <c r="R60" s="12"/>
      <c r="S60" s="12"/>
    </row>
    <row r="61" spans="1:21" ht="17.25" customHeight="1" x14ac:dyDescent="0.2"/>
  </sheetData>
  <mergeCells count="9">
    <mergeCell ref="B7:B8"/>
    <mergeCell ref="B9:B10"/>
    <mergeCell ref="A7:A10"/>
    <mergeCell ref="A1:A2"/>
    <mergeCell ref="B1:P2"/>
    <mergeCell ref="C4:R4"/>
    <mergeCell ref="A5:E5"/>
    <mergeCell ref="F5:M5"/>
    <mergeCell ref="N5:R5"/>
  </mergeCells>
  <conditionalFormatting sqref="C14 F11:G15 I7:I8 I10">
    <cfRule type="expression" priority="25">
      <formula>"si numero (1=0%); sino numero (2=50%); sino numero (3=100%)"</formula>
    </cfRule>
  </conditionalFormatting>
  <conditionalFormatting sqref="I11">
    <cfRule type="expression" priority="24">
      <formula>"si numero (1=0%); sino numero (2=50%); sino numero (3=100%)"</formula>
    </cfRule>
  </conditionalFormatting>
  <conditionalFormatting sqref="H12">
    <cfRule type="expression" priority="17">
      <formula>"si numero (1=0%); sino numero (2=50%); sino numero (3=100%)"</formula>
    </cfRule>
  </conditionalFormatting>
  <conditionalFormatting sqref="P7:P16">
    <cfRule type="containsText" dxfId="23" priority="22" operator="containsText" text="SI">
      <formula>NOT(ISERROR(SEARCH("SI",P7)))</formula>
    </cfRule>
    <cfRule type="containsText" dxfId="22" priority="23" operator="containsText" text="NO">
      <formula>NOT(ISERROR(SEARCH("NO",P7)))</formula>
    </cfRule>
  </conditionalFormatting>
  <conditionalFormatting sqref="Q7:Q8 Q10:Q16">
    <cfRule type="containsText" dxfId="21" priority="21" operator="containsText" text="NO">
      <formula>NOT(ISERROR(SEARCH("NO",Q7)))</formula>
    </cfRule>
  </conditionalFormatting>
  <conditionalFormatting sqref="Q7:Q8 Q10:Q16">
    <cfRule type="containsText" dxfId="20" priority="20" operator="containsText" text="SI">
      <formula>NOT(ISERROR(SEARCH("SI",Q7)))</formula>
    </cfRule>
  </conditionalFormatting>
  <conditionalFormatting sqref="L7:M16">
    <cfRule type="colorScale" priority="19">
      <colorScale>
        <cfvo type="num" val="1"/>
        <cfvo type="num" val="2"/>
        <cfvo type="num" val="3"/>
        <color rgb="FFFF0000"/>
        <color rgb="FFFFFF00"/>
        <color rgb="FF00B050"/>
      </colorScale>
    </cfRule>
  </conditionalFormatting>
  <conditionalFormatting sqref="H11">
    <cfRule type="expression" priority="18">
      <formula>"si numero (1=0%); sino numero (2=50%); sino numero (3=100%)"</formula>
    </cfRule>
  </conditionalFormatting>
  <conditionalFormatting sqref="H13">
    <cfRule type="expression" priority="16">
      <formula>"si numero (1=0%); sino numero (2=50%); sino numero (3=100%)"</formula>
    </cfRule>
  </conditionalFormatting>
  <conditionalFormatting sqref="H14">
    <cfRule type="expression" priority="13">
      <formula>"si numero (1=0%); sino numero (2=50%); sino numero (3=100%)"</formula>
    </cfRule>
  </conditionalFormatting>
  <conditionalFormatting sqref="I12">
    <cfRule type="expression" priority="15">
      <formula>"si numero (1=0%); sino numero (2=50%); sino numero (3=100%)"</formula>
    </cfRule>
  </conditionalFormatting>
  <conditionalFormatting sqref="I13">
    <cfRule type="expression" priority="14">
      <formula>"si numero (1=0%); sino numero (2=50%); sino numero (3=100%)"</formula>
    </cfRule>
  </conditionalFormatting>
  <conditionalFormatting sqref="I14">
    <cfRule type="expression" priority="12">
      <formula>"si numero (1=0%); sino numero (2=50%); sino numero (3=100%)"</formula>
    </cfRule>
  </conditionalFormatting>
  <conditionalFormatting sqref="H15">
    <cfRule type="expression" priority="11">
      <formula>"si numero (1=0%); sino numero (2=50%); sino numero (3=100%)"</formula>
    </cfRule>
  </conditionalFormatting>
  <conditionalFormatting sqref="I15">
    <cfRule type="expression" priority="10">
      <formula>"si numero (1=0%); sino numero (2=50%); sino numero (3=100%)"</formula>
    </cfRule>
  </conditionalFormatting>
  <conditionalFormatting sqref="H16">
    <cfRule type="expression" priority="9">
      <formula>"si numero (1=0%); sino numero (2=50%); sino numero (3=100%)"</formula>
    </cfRule>
  </conditionalFormatting>
  <conditionalFormatting sqref="I16">
    <cfRule type="expression" priority="8">
      <formula>"si numero (1=0%); sino numero (2=50%); sino numero (3=100%)"</formula>
    </cfRule>
  </conditionalFormatting>
  <conditionalFormatting sqref="C7">
    <cfRule type="expression" priority="7">
      <formula>"si numero (1=0%); sino numero (2=50%); sino numero (3=100%)"</formula>
    </cfRule>
  </conditionalFormatting>
  <conditionalFormatting sqref="F7:G7">
    <cfRule type="expression" priority="6">
      <formula>"si numero (1=0%); sino numero (2=50%); sino numero (3=100%)"</formula>
    </cfRule>
  </conditionalFormatting>
  <conditionalFormatting sqref="H7">
    <cfRule type="expression" priority="5">
      <formula>"si numero (1=0%); sino numero (2=50%); sino numero (3=100%)"</formula>
    </cfRule>
  </conditionalFormatting>
  <conditionalFormatting sqref="C8 F8:H8">
    <cfRule type="expression" priority="4">
      <formula>"si numero (1=0%); sino numero (2=50%); sino numero (3=100%)"</formula>
    </cfRule>
  </conditionalFormatting>
  <conditionalFormatting sqref="C9 F9:H9">
    <cfRule type="expression" priority="3">
      <formula>"si numero (1=0%); sino numero (2=50%); sino numero (3=100%)"</formula>
    </cfRule>
  </conditionalFormatting>
  <conditionalFormatting sqref="I9">
    <cfRule type="expression" priority="2">
      <formula>"si numero (1=0%); sino numero (2=50%); sino numero (3=100%)"</formula>
    </cfRule>
  </conditionalFormatting>
  <conditionalFormatting sqref="C10 F10:H10">
    <cfRule type="expression" priority="1">
      <formula>"si numero (1=0%); sino numero (2=50%); sino numero (3=100%)"</formula>
    </cfRule>
  </conditionalFormatting>
  <printOptions horizontalCentered="1"/>
  <pageMargins left="0.19685039370078741" right="0.19685039370078741" top="0.74803149606299213" bottom="0.74803149606299213" header="0.31496062992125984" footer="0.31496062992125984"/>
  <pageSetup paperSize="5" scale="58"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34"/>
  <sheetViews>
    <sheetView topLeftCell="D1" zoomScale="60" zoomScaleNormal="60" workbookViewId="0">
      <selection activeCell="K7" sqref="K7"/>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19" style="1"/>
    <col min="16" max="16" width="15.28515625" style="1" customWidth="1"/>
    <col min="17" max="17" width="25.42578125" style="1" customWidth="1"/>
    <col min="18" max="18" width="28.7109375" style="1" customWidth="1"/>
    <col min="19" max="16384" width="19" style="1"/>
  </cols>
  <sheetData>
    <row r="1" spans="1:18"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18"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18" ht="22.5" customHeight="1" thickBot="1" x14ac:dyDescent="0.25">
      <c r="A3" s="7"/>
      <c r="B3" s="3"/>
      <c r="C3" s="3"/>
      <c r="D3" s="3"/>
      <c r="E3" s="3"/>
      <c r="F3" s="3"/>
      <c r="G3" s="3"/>
      <c r="H3" s="11"/>
      <c r="I3" s="11"/>
      <c r="J3" s="3"/>
      <c r="K3" s="3"/>
      <c r="L3" s="3"/>
      <c r="M3" s="3"/>
      <c r="N3" s="3"/>
      <c r="O3" s="3"/>
      <c r="P3" s="3"/>
      <c r="Q3" s="8"/>
      <c r="R3" s="9"/>
    </row>
    <row r="4" spans="1:18" ht="27.75" customHeight="1" thickBot="1" x14ac:dyDescent="0.25">
      <c r="A4" s="35" t="s">
        <v>16</v>
      </c>
      <c r="B4" s="142"/>
      <c r="C4" s="460" t="s">
        <v>936</v>
      </c>
      <c r="D4" s="461"/>
      <c r="E4" s="461"/>
      <c r="F4" s="461"/>
      <c r="G4" s="461"/>
      <c r="H4" s="461"/>
      <c r="I4" s="461"/>
      <c r="J4" s="461"/>
      <c r="K4" s="461"/>
      <c r="L4" s="461"/>
      <c r="M4" s="461"/>
      <c r="N4" s="461"/>
      <c r="O4" s="461"/>
      <c r="P4" s="461"/>
      <c r="Q4" s="461"/>
      <c r="R4" s="462"/>
    </row>
    <row r="5" spans="1:18" ht="69" customHeight="1" thickBot="1" x14ac:dyDescent="0.25">
      <c r="A5" s="463" t="s">
        <v>25</v>
      </c>
      <c r="B5" s="464"/>
      <c r="C5" s="464"/>
      <c r="D5" s="464"/>
      <c r="E5" s="465"/>
      <c r="F5" s="463" t="s">
        <v>18</v>
      </c>
      <c r="G5" s="464"/>
      <c r="H5" s="464"/>
      <c r="I5" s="464"/>
      <c r="J5" s="464"/>
      <c r="K5" s="464"/>
      <c r="L5" s="464"/>
      <c r="M5" s="465"/>
      <c r="N5" s="463" t="s">
        <v>19</v>
      </c>
      <c r="O5" s="464"/>
      <c r="P5" s="464"/>
      <c r="Q5" s="464"/>
      <c r="R5" s="465"/>
    </row>
    <row r="6" spans="1:18" ht="126" customHeight="1" thickBot="1" x14ac:dyDescent="0.25">
      <c r="A6" s="36" t="s">
        <v>257</v>
      </c>
      <c r="B6" s="36" t="s">
        <v>4</v>
      </c>
      <c r="C6" s="46" t="s">
        <v>17</v>
      </c>
      <c r="D6" s="46" t="s">
        <v>5</v>
      </c>
      <c r="E6" s="46" t="s">
        <v>6</v>
      </c>
      <c r="F6" s="37" t="s">
        <v>7</v>
      </c>
      <c r="G6" s="36" t="s">
        <v>8</v>
      </c>
      <c r="H6" s="37" t="s">
        <v>13</v>
      </c>
      <c r="I6" s="37" t="s">
        <v>14</v>
      </c>
      <c r="J6" s="36" t="s">
        <v>20</v>
      </c>
      <c r="K6" s="37" t="s">
        <v>21</v>
      </c>
      <c r="L6" s="37" t="s">
        <v>27</v>
      </c>
      <c r="M6" s="37" t="s">
        <v>22</v>
      </c>
      <c r="N6" s="37" t="s">
        <v>23</v>
      </c>
      <c r="O6" s="36" t="s">
        <v>15</v>
      </c>
      <c r="P6" s="38" t="s">
        <v>24</v>
      </c>
      <c r="Q6" s="36" t="s">
        <v>11</v>
      </c>
      <c r="R6" s="39" t="s">
        <v>12</v>
      </c>
    </row>
    <row r="7" spans="1:18" ht="111" customHeight="1" x14ac:dyDescent="0.2">
      <c r="A7" s="474" t="s">
        <v>935</v>
      </c>
      <c r="B7" s="474" t="s">
        <v>934</v>
      </c>
      <c r="C7" s="633" t="s">
        <v>933</v>
      </c>
      <c r="D7" s="370"/>
      <c r="E7" s="359" t="s">
        <v>932</v>
      </c>
      <c r="F7" s="359">
        <v>1</v>
      </c>
      <c r="G7" s="369" t="s">
        <v>931</v>
      </c>
      <c r="H7" s="362">
        <v>43332</v>
      </c>
      <c r="I7" s="362">
        <v>43697</v>
      </c>
      <c r="J7" s="368"/>
      <c r="K7" s="354">
        <f>(100/10)</f>
        <v>10</v>
      </c>
      <c r="L7" s="353">
        <v>3</v>
      </c>
      <c r="M7" s="353" t="str">
        <f>IF(L7=1,"0%",IF(L7=2,"50%",IF(L7=3,"100%","Null")))</f>
        <v>100%</v>
      </c>
      <c r="N7" s="352">
        <f t="shared" ref="N7:N16" si="0">IF(L7=1,0,IF(L7=2,K7/2,IF(L7=3,K7)))</f>
        <v>10</v>
      </c>
      <c r="O7" s="367" t="s">
        <v>930</v>
      </c>
      <c r="P7" s="366"/>
      <c r="Q7" s="365">
        <v>5000000</v>
      </c>
      <c r="R7" s="359" t="s">
        <v>929</v>
      </c>
    </row>
    <row r="8" spans="1:18" ht="162.75" customHeight="1" x14ac:dyDescent="0.2">
      <c r="A8" s="475"/>
      <c r="B8" s="475"/>
      <c r="C8" s="634"/>
      <c r="D8" s="358" t="s">
        <v>928</v>
      </c>
      <c r="E8" s="364" t="s">
        <v>927</v>
      </c>
      <c r="F8" s="31">
        <v>1</v>
      </c>
      <c r="G8" s="363" t="s">
        <v>926</v>
      </c>
      <c r="H8" s="362">
        <v>43332</v>
      </c>
      <c r="I8" s="362">
        <v>43697</v>
      </c>
      <c r="J8" s="31"/>
      <c r="K8" s="354">
        <f t="shared" ref="K8:K16" si="1">(100/10)</f>
        <v>10</v>
      </c>
      <c r="L8" s="353">
        <v>2</v>
      </c>
      <c r="M8" s="353" t="str">
        <f t="shared" ref="M8:M16" si="2">IF(L8=1,"0%",IF(L8=2,"50%",IF(L8=3,"100%","Null")))</f>
        <v>50%</v>
      </c>
      <c r="N8" s="352">
        <f t="shared" si="0"/>
        <v>5</v>
      </c>
      <c r="O8" s="361" t="s">
        <v>925</v>
      </c>
      <c r="P8" s="357"/>
      <c r="Q8" s="360">
        <v>5000000</v>
      </c>
      <c r="R8" s="359" t="s">
        <v>905</v>
      </c>
    </row>
    <row r="9" spans="1:18" ht="145.5" customHeight="1" x14ac:dyDescent="0.2">
      <c r="A9" s="475"/>
      <c r="B9" s="475"/>
      <c r="C9" s="27" t="s">
        <v>924</v>
      </c>
      <c r="D9" s="358"/>
      <c r="E9" s="31" t="s">
        <v>923</v>
      </c>
      <c r="F9" s="31">
        <v>1</v>
      </c>
      <c r="G9" s="31" t="s">
        <v>922</v>
      </c>
      <c r="H9" s="345">
        <v>43332</v>
      </c>
      <c r="I9" s="345">
        <v>44063</v>
      </c>
      <c r="J9" s="31"/>
      <c r="K9" s="354">
        <f t="shared" si="1"/>
        <v>10</v>
      </c>
      <c r="L9" s="353">
        <v>1</v>
      </c>
      <c r="M9" s="353" t="str">
        <f t="shared" si="2"/>
        <v>0%</v>
      </c>
      <c r="N9" s="352">
        <f t="shared" si="0"/>
        <v>0</v>
      </c>
      <c r="O9" s="31" t="s">
        <v>921</v>
      </c>
      <c r="P9" s="357"/>
      <c r="Q9" s="356">
        <v>100000000</v>
      </c>
      <c r="R9" s="30" t="s">
        <v>894</v>
      </c>
    </row>
    <row r="10" spans="1:18" ht="155.25" customHeight="1" x14ac:dyDescent="0.2">
      <c r="A10" s="475"/>
      <c r="B10" s="475"/>
      <c r="C10" s="27" t="s">
        <v>920</v>
      </c>
      <c r="D10" s="31" t="s">
        <v>919</v>
      </c>
      <c r="E10" s="31" t="s">
        <v>918</v>
      </c>
      <c r="F10" s="31">
        <v>1</v>
      </c>
      <c r="G10" s="31" t="s">
        <v>917</v>
      </c>
      <c r="H10" s="345">
        <v>43332</v>
      </c>
      <c r="I10" s="345">
        <v>43697</v>
      </c>
      <c r="J10" s="31"/>
      <c r="K10" s="354">
        <f t="shared" si="1"/>
        <v>10</v>
      </c>
      <c r="L10" s="353">
        <v>1</v>
      </c>
      <c r="M10" s="353" t="str">
        <f t="shared" si="2"/>
        <v>0%</v>
      </c>
      <c r="N10" s="352">
        <f t="shared" si="0"/>
        <v>0</v>
      </c>
      <c r="O10" s="31" t="s">
        <v>916</v>
      </c>
      <c r="P10" s="357"/>
      <c r="Q10" s="356">
        <v>2000000</v>
      </c>
      <c r="R10" s="30" t="s">
        <v>894</v>
      </c>
    </row>
    <row r="11" spans="1:18" ht="124.5" customHeight="1" x14ac:dyDescent="0.2">
      <c r="A11" s="475"/>
      <c r="B11" s="475"/>
      <c r="C11" s="27" t="s">
        <v>915</v>
      </c>
      <c r="D11" s="31" t="s">
        <v>914</v>
      </c>
      <c r="E11" s="31" t="s">
        <v>913</v>
      </c>
      <c r="F11" s="31">
        <v>1</v>
      </c>
      <c r="G11" s="31" t="s">
        <v>912</v>
      </c>
      <c r="H11" s="345">
        <v>43332</v>
      </c>
      <c r="I11" s="345">
        <v>43454</v>
      </c>
      <c r="J11" s="31"/>
      <c r="K11" s="354">
        <f t="shared" si="1"/>
        <v>10</v>
      </c>
      <c r="L11" s="353">
        <v>1</v>
      </c>
      <c r="M11" s="353" t="str">
        <f t="shared" si="2"/>
        <v>0%</v>
      </c>
      <c r="N11" s="352">
        <f t="shared" si="0"/>
        <v>0</v>
      </c>
      <c r="O11" s="31" t="s">
        <v>911</v>
      </c>
      <c r="P11" s="31"/>
      <c r="Q11" s="356">
        <v>2000000</v>
      </c>
      <c r="R11" s="343" t="s">
        <v>905</v>
      </c>
    </row>
    <row r="12" spans="1:18" ht="112.5" customHeight="1" x14ac:dyDescent="0.2">
      <c r="A12" s="475"/>
      <c r="B12" s="475"/>
      <c r="C12" s="355" t="s">
        <v>910</v>
      </c>
      <c r="D12" s="31" t="s">
        <v>909</v>
      </c>
      <c r="E12" s="31" t="s">
        <v>906</v>
      </c>
      <c r="F12" s="31">
        <v>1</v>
      </c>
      <c r="G12" s="31" t="s">
        <v>908</v>
      </c>
      <c r="H12" s="345">
        <v>43332</v>
      </c>
      <c r="I12" s="345" t="s">
        <v>907</v>
      </c>
      <c r="J12" s="31"/>
      <c r="K12" s="354">
        <f t="shared" si="1"/>
        <v>10</v>
      </c>
      <c r="L12" s="353">
        <v>1</v>
      </c>
      <c r="M12" s="353" t="str">
        <f t="shared" si="2"/>
        <v>0%</v>
      </c>
      <c r="N12" s="352">
        <f t="shared" si="0"/>
        <v>0</v>
      </c>
      <c r="O12" s="31" t="s">
        <v>906</v>
      </c>
      <c r="P12" s="31"/>
      <c r="Q12" s="31" t="s">
        <v>133</v>
      </c>
      <c r="R12" s="343" t="s">
        <v>905</v>
      </c>
    </row>
    <row r="13" spans="1:18" ht="109.5" customHeight="1" x14ac:dyDescent="0.2">
      <c r="A13" s="475"/>
      <c r="B13" s="475"/>
      <c r="C13" s="27" t="s">
        <v>904</v>
      </c>
      <c r="D13" s="31" t="s">
        <v>903</v>
      </c>
      <c r="E13" s="31" t="s">
        <v>902</v>
      </c>
      <c r="F13" s="31">
        <v>1</v>
      </c>
      <c r="G13" s="31" t="s">
        <v>901</v>
      </c>
      <c r="H13" s="345">
        <v>43332</v>
      </c>
      <c r="I13" s="345">
        <v>43697</v>
      </c>
      <c r="J13" s="31"/>
      <c r="K13" s="354">
        <f t="shared" si="1"/>
        <v>10</v>
      </c>
      <c r="L13" s="353">
        <v>1</v>
      </c>
      <c r="M13" s="353" t="str">
        <f t="shared" si="2"/>
        <v>0%</v>
      </c>
      <c r="N13" s="352">
        <f t="shared" si="0"/>
        <v>0</v>
      </c>
      <c r="O13" s="31" t="s">
        <v>900</v>
      </c>
      <c r="P13" s="31"/>
      <c r="Q13" s="31" t="s">
        <v>133</v>
      </c>
      <c r="R13" s="343" t="s">
        <v>894</v>
      </c>
    </row>
    <row r="14" spans="1:18" ht="186" customHeight="1" x14ac:dyDescent="0.2">
      <c r="A14" s="475"/>
      <c r="B14" s="475"/>
      <c r="C14" s="351" t="s">
        <v>899</v>
      </c>
      <c r="D14" s="344" t="s">
        <v>898</v>
      </c>
      <c r="E14" s="344" t="s">
        <v>897</v>
      </c>
      <c r="F14" s="344">
        <v>1</v>
      </c>
      <c r="G14" s="344" t="s">
        <v>896</v>
      </c>
      <c r="H14" s="347">
        <v>43332</v>
      </c>
      <c r="I14" s="347">
        <v>43697</v>
      </c>
      <c r="J14" s="344"/>
      <c r="K14" s="354">
        <f t="shared" si="1"/>
        <v>10</v>
      </c>
      <c r="L14" s="350">
        <v>1</v>
      </c>
      <c r="M14" s="353" t="str">
        <f t="shared" si="2"/>
        <v>0%</v>
      </c>
      <c r="N14" s="349">
        <f t="shared" si="0"/>
        <v>0</v>
      </c>
      <c r="O14" s="344" t="s">
        <v>895</v>
      </c>
      <c r="P14" s="344"/>
      <c r="Q14" s="348">
        <v>2000000</v>
      </c>
      <c r="R14" s="346" t="s">
        <v>894</v>
      </c>
    </row>
    <row r="15" spans="1:18" ht="118.5" customHeight="1" x14ac:dyDescent="0.2">
      <c r="A15" s="147"/>
      <c r="B15" s="147" t="s">
        <v>893</v>
      </c>
      <c r="C15" s="143" t="s">
        <v>892</v>
      </c>
      <c r="D15" s="145" t="s">
        <v>891</v>
      </c>
      <c r="E15" s="146" t="s">
        <v>890</v>
      </c>
      <c r="F15" s="207">
        <v>1</v>
      </c>
      <c r="G15" s="49" t="s">
        <v>889</v>
      </c>
      <c r="H15" s="347">
        <v>43332</v>
      </c>
      <c r="I15" s="347">
        <v>43697</v>
      </c>
      <c r="J15" s="207"/>
      <c r="K15" s="354">
        <f t="shared" si="1"/>
        <v>10</v>
      </c>
      <c r="L15" s="41">
        <v>1</v>
      </c>
      <c r="M15" s="353" t="str">
        <f t="shared" si="2"/>
        <v>0%</v>
      </c>
      <c r="N15" s="42">
        <f t="shared" si="0"/>
        <v>0</v>
      </c>
      <c r="O15" s="191" t="s">
        <v>888</v>
      </c>
      <c r="P15" s="207"/>
      <c r="Q15" s="344" t="s">
        <v>133</v>
      </c>
      <c r="R15" s="346" t="s">
        <v>887</v>
      </c>
    </row>
    <row r="16" spans="1:18" ht="147" customHeight="1" thickBot="1" x14ac:dyDescent="0.25">
      <c r="A16" s="147"/>
      <c r="B16" s="147" t="s">
        <v>886</v>
      </c>
      <c r="C16" s="148" t="s">
        <v>885</v>
      </c>
      <c r="D16" s="148" t="s">
        <v>884</v>
      </c>
      <c r="E16" s="146" t="s">
        <v>883</v>
      </c>
      <c r="F16" s="24">
        <v>1</v>
      </c>
      <c r="G16" s="47" t="s">
        <v>882</v>
      </c>
      <c r="H16" s="345">
        <v>43332</v>
      </c>
      <c r="I16" s="345">
        <v>43697</v>
      </c>
      <c r="J16" s="207"/>
      <c r="K16" s="354">
        <f t="shared" si="1"/>
        <v>10</v>
      </c>
      <c r="L16" s="41">
        <v>1</v>
      </c>
      <c r="M16" s="353" t="str">
        <f t="shared" si="2"/>
        <v>0%</v>
      </c>
      <c r="N16" s="42">
        <f t="shared" si="0"/>
        <v>0</v>
      </c>
      <c r="O16" s="54" t="s">
        <v>881</v>
      </c>
      <c r="P16" s="152"/>
      <c r="Q16" s="344" t="s">
        <v>133</v>
      </c>
      <c r="R16" s="343" t="s">
        <v>880</v>
      </c>
    </row>
    <row r="17" spans="1:21" ht="34.5" customHeight="1" thickBot="1" x14ac:dyDescent="0.25">
      <c r="A17" s="28"/>
      <c r="B17" s="28"/>
      <c r="C17" s="29"/>
      <c r="D17" s="15"/>
      <c r="E17" s="15"/>
      <c r="F17" s="15"/>
      <c r="G17" s="15"/>
      <c r="H17" s="16"/>
      <c r="I17" s="16"/>
      <c r="J17" s="17"/>
      <c r="K17" s="342">
        <f>SUM(K7:K16)</f>
        <v>100</v>
      </c>
      <c r="L17" s="17"/>
      <c r="M17" s="17"/>
      <c r="N17" s="342">
        <f>SUM(N7:N16)</f>
        <v>15</v>
      </c>
      <c r="O17" s="15"/>
      <c r="P17" s="341" t="s">
        <v>855</v>
      </c>
      <c r="Q17" s="340">
        <f>SUM(Q7:Q16)</f>
        <v>116000000</v>
      </c>
      <c r="R17" s="15"/>
      <c r="S17" s="15"/>
      <c r="T17" s="15"/>
      <c r="U17" s="15"/>
    </row>
    <row r="18" spans="1:21" ht="37.5" customHeight="1" x14ac:dyDescent="0.2">
      <c r="A18" s="28"/>
      <c r="B18" s="28"/>
      <c r="C18" s="29"/>
      <c r="D18" s="15"/>
      <c r="E18" s="15"/>
      <c r="F18" s="15"/>
      <c r="G18" s="15"/>
      <c r="H18" s="16"/>
      <c r="I18" s="16"/>
      <c r="J18" s="17"/>
      <c r="K18" s="17"/>
      <c r="L18" s="17"/>
      <c r="M18" s="17"/>
      <c r="N18" s="15"/>
      <c r="O18" s="15"/>
      <c r="P18" s="15"/>
      <c r="Q18" s="15"/>
      <c r="R18" s="15"/>
      <c r="S18" s="15"/>
      <c r="T18" s="15"/>
      <c r="U18" s="15"/>
    </row>
    <row r="19" spans="1:21" ht="49.5" customHeight="1" x14ac:dyDescent="0.2">
      <c r="A19" s="28"/>
      <c r="B19" s="28"/>
      <c r="C19" s="29"/>
      <c r="D19" s="15"/>
      <c r="E19" s="15"/>
      <c r="F19" s="15"/>
      <c r="G19" s="15"/>
      <c r="H19" s="16"/>
      <c r="I19" s="16"/>
      <c r="J19" s="17"/>
      <c r="K19" s="17"/>
      <c r="L19" s="17"/>
      <c r="M19" s="17"/>
      <c r="N19" s="15"/>
      <c r="O19" s="15"/>
      <c r="P19" s="15"/>
      <c r="Q19" s="15"/>
      <c r="R19" s="15"/>
      <c r="S19" s="15"/>
      <c r="T19" s="15"/>
      <c r="U19" s="15"/>
    </row>
    <row r="20" spans="1:21" ht="41.25" customHeight="1" x14ac:dyDescent="0.2">
      <c r="A20" s="28"/>
      <c r="B20" s="28"/>
      <c r="C20" s="29"/>
      <c r="D20" s="15"/>
      <c r="E20" s="15"/>
      <c r="F20" s="15"/>
      <c r="G20" s="15"/>
      <c r="H20" s="16"/>
      <c r="I20" s="16"/>
      <c r="J20" s="17"/>
      <c r="K20" s="17"/>
      <c r="L20" s="17"/>
      <c r="M20" s="17"/>
      <c r="N20" s="15"/>
      <c r="O20" s="15"/>
      <c r="P20" s="15"/>
      <c r="Q20" s="15"/>
      <c r="R20" s="15"/>
      <c r="S20" s="15"/>
      <c r="T20" s="15"/>
      <c r="U20" s="15"/>
    </row>
    <row r="21" spans="1:21" ht="18" customHeight="1" x14ac:dyDescent="0.2">
      <c r="A21" s="12"/>
      <c r="B21" s="12"/>
      <c r="C21" s="15"/>
      <c r="D21" s="15"/>
      <c r="E21" s="15"/>
      <c r="F21" s="15"/>
      <c r="G21" s="15"/>
      <c r="H21" s="16"/>
      <c r="I21" s="16"/>
      <c r="J21" s="17"/>
      <c r="K21" s="17"/>
      <c r="L21" s="17"/>
      <c r="M21" s="17"/>
      <c r="N21" s="15"/>
      <c r="O21" s="15"/>
      <c r="P21" s="15"/>
      <c r="Q21" s="15"/>
      <c r="R21" s="15"/>
      <c r="S21" s="15"/>
      <c r="T21" s="15"/>
      <c r="U21" s="15"/>
    </row>
    <row r="22" spans="1:21" ht="21" customHeight="1" x14ac:dyDescent="0.2">
      <c r="A22" s="12"/>
      <c r="B22" s="12"/>
      <c r="C22" s="15"/>
      <c r="D22" s="15"/>
      <c r="E22" s="15"/>
      <c r="F22" s="15"/>
      <c r="G22" s="15"/>
      <c r="H22" s="16"/>
      <c r="I22" s="16"/>
      <c r="J22" s="17"/>
      <c r="K22" s="17"/>
      <c r="L22" s="17"/>
      <c r="M22" s="17"/>
      <c r="N22" s="15"/>
      <c r="O22" s="15"/>
      <c r="P22" s="15"/>
      <c r="Q22" s="15"/>
      <c r="R22" s="15"/>
      <c r="S22" s="15"/>
      <c r="T22" s="15"/>
      <c r="U22" s="15"/>
    </row>
    <row r="23" spans="1:21" ht="18.75" customHeight="1" x14ac:dyDescent="0.2">
      <c r="A23" s="12"/>
      <c r="B23" s="12"/>
      <c r="C23" s="15"/>
      <c r="D23" s="15"/>
      <c r="E23" s="15"/>
      <c r="F23" s="15"/>
      <c r="G23" s="15"/>
      <c r="H23" s="16"/>
      <c r="I23" s="16"/>
      <c r="J23" s="17"/>
      <c r="K23" s="17"/>
      <c r="L23" s="17"/>
      <c r="M23" s="17"/>
      <c r="N23" s="15"/>
      <c r="O23" s="15"/>
      <c r="P23" s="15"/>
      <c r="Q23" s="15"/>
      <c r="R23" s="15"/>
      <c r="S23" s="15"/>
      <c r="T23" s="15"/>
      <c r="U23" s="15"/>
    </row>
    <row r="24" spans="1:21" ht="24" customHeight="1" x14ac:dyDescent="0.2">
      <c r="A24" s="12"/>
      <c r="B24" s="12"/>
      <c r="C24" s="15"/>
      <c r="D24" s="15"/>
      <c r="E24" s="15"/>
      <c r="F24" s="15"/>
      <c r="G24" s="15"/>
      <c r="H24" s="16"/>
      <c r="I24" s="16"/>
      <c r="J24" s="17"/>
      <c r="K24" s="17"/>
      <c r="L24" s="17"/>
      <c r="M24" s="17"/>
      <c r="N24" s="15"/>
      <c r="O24" s="15"/>
      <c r="P24" s="15"/>
      <c r="Q24" s="15"/>
      <c r="R24" s="15"/>
      <c r="S24" s="15"/>
      <c r="T24" s="15"/>
      <c r="U24" s="15"/>
    </row>
    <row r="25" spans="1:21" ht="27" customHeight="1" x14ac:dyDescent="0.2">
      <c r="A25" s="12"/>
      <c r="B25" s="12"/>
      <c r="C25" s="15"/>
      <c r="D25" s="15"/>
      <c r="E25" s="15"/>
      <c r="F25" s="15"/>
      <c r="G25" s="15"/>
      <c r="H25" s="16"/>
      <c r="I25" s="16"/>
      <c r="J25" s="17"/>
      <c r="K25" s="17"/>
      <c r="L25" s="17"/>
      <c r="M25" s="17"/>
      <c r="N25" s="15"/>
      <c r="O25" s="15"/>
      <c r="P25" s="15"/>
      <c r="Q25" s="15"/>
      <c r="R25" s="15"/>
      <c r="S25" s="15"/>
      <c r="T25" s="15"/>
      <c r="U25" s="15"/>
    </row>
    <row r="26" spans="1:21" ht="25.5" customHeight="1" x14ac:dyDescent="0.2">
      <c r="C26" s="15"/>
      <c r="D26" s="15"/>
      <c r="E26" s="15"/>
      <c r="F26" s="15"/>
      <c r="G26" s="15"/>
      <c r="H26" s="16"/>
      <c r="I26" s="16"/>
      <c r="J26" s="17"/>
      <c r="K26" s="17"/>
      <c r="L26" s="17"/>
      <c r="M26" s="17"/>
      <c r="N26" s="15"/>
      <c r="O26" s="15"/>
      <c r="P26" s="15"/>
      <c r="Q26" s="15"/>
      <c r="R26" s="15"/>
      <c r="S26" s="15"/>
      <c r="T26" s="14"/>
      <c r="U26" s="14"/>
    </row>
    <row r="27" spans="1:21" ht="18" customHeight="1" x14ac:dyDescent="0.2">
      <c r="C27" s="15"/>
      <c r="D27" s="15"/>
      <c r="E27" s="15"/>
      <c r="F27" s="15"/>
      <c r="G27" s="15"/>
      <c r="H27" s="16"/>
      <c r="I27" s="16"/>
      <c r="J27" s="17"/>
      <c r="K27" s="17"/>
      <c r="L27" s="17"/>
      <c r="M27" s="17"/>
      <c r="N27" s="15"/>
      <c r="O27" s="15"/>
      <c r="P27" s="15"/>
      <c r="Q27" s="15"/>
      <c r="R27" s="15"/>
      <c r="S27" s="15"/>
      <c r="T27" s="14"/>
      <c r="U27" s="14"/>
    </row>
    <row r="28" spans="1:21" ht="18" customHeight="1" x14ac:dyDescent="0.2">
      <c r="C28" s="15"/>
      <c r="D28" s="15"/>
      <c r="E28" s="15"/>
      <c r="F28" s="15"/>
      <c r="G28" s="15"/>
      <c r="H28" s="16"/>
      <c r="I28" s="16"/>
      <c r="J28" s="17"/>
      <c r="K28" s="17"/>
      <c r="L28" s="17"/>
      <c r="M28" s="17"/>
      <c r="N28" s="15"/>
      <c r="O28" s="15"/>
      <c r="P28" s="15"/>
      <c r="Q28" s="15"/>
      <c r="R28" s="15"/>
      <c r="S28" s="15"/>
      <c r="T28" s="14"/>
      <c r="U28" s="14"/>
    </row>
    <row r="29" spans="1:21" ht="18.75" customHeight="1" x14ac:dyDescent="0.2">
      <c r="C29" s="12"/>
      <c r="D29" s="12"/>
      <c r="E29" s="12"/>
      <c r="F29" s="12"/>
      <c r="G29" s="12"/>
      <c r="H29" s="13"/>
      <c r="I29" s="13"/>
      <c r="J29" s="6"/>
      <c r="K29" s="6"/>
      <c r="L29" s="6"/>
      <c r="M29" s="6"/>
      <c r="N29" s="12"/>
      <c r="O29" s="12"/>
      <c r="P29" s="12"/>
      <c r="Q29" s="12"/>
      <c r="R29" s="12"/>
      <c r="S29" s="12"/>
    </row>
    <row r="30" spans="1:21" ht="15" customHeight="1" x14ac:dyDescent="0.2">
      <c r="C30" s="12"/>
      <c r="D30" s="12"/>
      <c r="E30" s="12"/>
      <c r="F30" s="12"/>
      <c r="G30" s="12"/>
      <c r="H30" s="13"/>
      <c r="I30" s="13"/>
      <c r="J30" s="6"/>
      <c r="K30" s="6"/>
      <c r="L30" s="6"/>
      <c r="M30" s="6"/>
      <c r="N30" s="12"/>
      <c r="O30" s="12"/>
      <c r="P30" s="12"/>
      <c r="Q30" s="12"/>
      <c r="R30" s="12"/>
      <c r="S30" s="12"/>
    </row>
    <row r="31" spans="1:21" ht="23.25" customHeight="1" x14ac:dyDescent="0.2">
      <c r="C31" s="12"/>
      <c r="D31" s="12"/>
      <c r="E31" s="12"/>
      <c r="F31" s="12"/>
      <c r="G31" s="12"/>
      <c r="H31" s="13"/>
      <c r="I31" s="13"/>
      <c r="J31" s="6"/>
      <c r="K31" s="6"/>
      <c r="L31" s="6"/>
      <c r="M31" s="6"/>
      <c r="N31" s="12"/>
      <c r="O31" s="12"/>
      <c r="P31" s="12"/>
      <c r="Q31" s="12"/>
      <c r="R31" s="12"/>
      <c r="S31" s="12"/>
    </row>
    <row r="32" spans="1:21" ht="21" customHeight="1" x14ac:dyDescent="0.2">
      <c r="C32" s="12"/>
      <c r="D32" s="12"/>
      <c r="E32" s="12"/>
      <c r="F32" s="12"/>
      <c r="G32" s="12"/>
      <c r="H32" s="13"/>
      <c r="I32" s="13"/>
      <c r="J32" s="6"/>
      <c r="K32" s="6"/>
      <c r="L32" s="6"/>
      <c r="M32" s="6"/>
      <c r="N32" s="12"/>
      <c r="O32" s="12"/>
      <c r="P32" s="12"/>
      <c r="Q32" s="12"/>
      <c r="R32" s="12"/>
      <c r="S32" s="12"/>
    </row>
    <row r="33" spans="3:19" ht="19.5" customHeight="1" x14ac:dyDescent="0.2">
      <c r="C33" s="12"/>
      <c r="D33" s="12"/>
      <c r="E33" s="12"/>
      <c r="F33" s="12"/>
      <c r="G33" s="12"/>
      <c r="H33" s="13"/>
      <c r="I33" s="13"/>
      <c r="J33" s="6"/>
      <c r="K33" s="6"/>
      <c r="L33" s="6"/>
      <c r="M33" s="6"/>
      <c r="N33" s="12"/>
      <c r="O33" s="12"/>
      <c r="P33" s="12"/>
      <c r="Q33" s="12"/>
      <c r="R33" s="12"/>
      <c r="S33" s="12"/>
    </row>
    <row r="34" spans="3:19" ht="17.25" customHeight="1" x14ac:dyDescent="0.2"/>
  </sheetData>
  <mergeCells count="9">
    <mergeCell ref="A7:A14"/>
    <mergeCell ref="B7:B14"/>
    <mergeCell ref="C7:C8"/>
    <mergeCell ref="A1:A2"/>
    <mergeCell ref="B1:P2"/>
    <mergeCell ref="C4:R4"/>
    <mergeCell ref="A5:E5"/>
    <mergeCell ref="F5:M5"/>
    <mergeCell ref="N5:R5"/>
  </mergeCells>
  <conditionalFormatting sqref="F15:G15 F8:G8">
    <cfRule type="expression" priority="36">
      <formula>"si numero (1=0%); sino numero (2=50%); sino numero (3=100%)"</formula>
    </cfRule>
  </conditionalFormatting>
  <conditionalFormatting sqref="P8 P15:P16">
    <cfRule type="containsText" dxfId="19" priority="34" operator="containsText" text="SI">
      <formula>NOT(ISERROR(SEARCH("SI",P8)))</formula>
    </cfRule>
    <cfRule type="containsText" dxfId="18" priority="35" operator="containsText" text="NO">
      <formula>NOT(ISERROR(SEARCH("NO",P8)))</formula>
    </cfRule>
  </conditionalFormatting>
  <conditionalFormatting sqref="Q8">
    <cfRule type="containsText" dxfId="17" priority="33" operator="containsText" text="NO">
      <formula>NOT(ISERROR(SEARCH("NO",Q8)))</formula>
    </cfRule>
  </conditionalFormatting>
  <conditionalFormatting sqref="Q8">
    <cfRule type="containsText" dxfId="16" priority="32" operator="containsText" text="SI">
      <formula>NOT(ISERROR(SEARCH("SI",Q8)))</formula>
    </cfRule>
  </conditionalFormatting>
  <conditionalFormatting sqref="L7:M16">
    <cfRule type="colorScale" priority="31">
      <colorScale>
        <cfvo type="num" val="1"/>
        <cfvo type="num" val="2"/>
        <cfvo type="num" val="3"/>
        <color rgb="FFFF0000"/>
        <color rgb="FFFFFF00"/>
        <color rgb="FF00B050"/>
      </colorScale>
    </cfRule>
  </conditionalFormatting>
  <conditionalFormatting sqref="F7">
    <cfRule type="expression" priority="30">
      <formula>"si numero (1=0%); sino numero (2=50%); sino numero (3=100%)"</formula>
    </cfRule>
  </conditionalFormatting>
  <conditionalFormatting sqref="G7:I7">
    <cfRule type="expression" priority="29">
      <formula>"si numero (1=0%); sino numero (2=50%); sino numero (3=100%)"</formula>
    </cfRule>
  </conditionalFormatting>
  <conditionalFormatting sqref="P7">
    <cfRule type="containsText" dxfId="15" priority="27" operator="containsText" text="SI">
      <formula>NOT(ISERROR(SEARCH("SI",P7)))</formula>
    </cfRule>
    <cfRule type="containsText" dxfId="14" priority="28" operator="containsText" text="NO">
      <formula>NOT(ISERROR(SEARCH("NO",P7)))</formula>
    </cfRule>
  </conditionalFormatting>
  <conditionalFormatting sqref="Q7">
    <cfRule type="containsText" dxfId="13" priority="26" operator="containsText" text="NO">
      <formula>NOT(ISERROR(SEARCH("NO",Q7)))</formula>
    </cfRule>
  </conditionalFormatting>
  <conditionalFormatting sqref="Q7">
    <cfRule type="containsText" dxfId="12" priority="25" operator="containsText" text="SI">
      <formula>NOT(ISERROR(SEARCH("SI",Q7)))</formula>
    </cfRule>
  </conditionalFormatting>
  <conditionalFormatting sqref="H8:I8">
    <cfRule type="expression" priority="24">
      <formula>"si numero (1=0%); sino numero (2=50%); sino numero (3=100%)"</formula>
    </cfRule>
  </conditionalFormatting>
  <conditionalFormatting sqref="C9">
    <cfRule type="expression" priority="23">
      <formula>"si numero (1=0%); sino numero (2=50%); sino numero (3=100%)"</formula>
    </cfRule>
  </conditionalFormatting>
  <conditionalFormatting sqref="F9:I9">
    <cfRule type="expression" priority="22">
      <formula>"si numero (1=0%); sino numero (2=50%); sino numero (3=100%)"</formula>
    </cfRule>
  </conditionalFormatting>
  <conditionalFormatting sqref="P9">
    <cfRule type="containsText" dxfId="11" priority="20" operator="containsText" text="SI">
      <formula>NOT(ISERROR(SEARCH("SI",P9)))</formula>
    </cfRule>
    <cfRule type="containsText" dxfId="10" priority="21" operator="containsText" text="NO">
      <formula>NOT(ISERROR(SEARCH("NO",P9)))</formula>
    </cfRule>
  </conditionalFormatting>
  <conditionalFormatting sqref="Q9">
    <cfRule type="containsText" dxfId="9" priority="19" operator="containsText" text="NO">
      <formula>NOT(ISERROR(SEARCH("NO",Q9)))</formula>
    </cfRule>
  </conditionalFormatting>
  <conditionalFormatting sqref="Q9">
    <cfRule type="containsText" dxfId="8" priority="18" operator="containsText" text="SI">
      <formula>NOT(ISERROR(SEARCH("SI",Q9)))</formula>
    </cfRule>
  </conditionalFormatting>
  <conditionalFormatting sqref="C10 F10:H10">
    <cfRule type="expression" priority="17">
      <formula>"si numero (1=0%); sino numero (2=50%); sino numero (3=100%)"</formula>
    </cfRule>
  </conditionalFormatting>
  <conditionalFormatting sqref="I10">
    <cfRule type="expression" priority="16">
      <formula>"si numero (1=0%); sino numero (2=50%); sino numero (3=100%)"</formula>
    </cfRule>
  </conditionalFormatting>
  <conditionalFormatting sqref="P10">
    <cfRule type="containsText" dxfId="7" priority="14" operator="containsText" text="SI">
      <formula>NOT(ISERROR(SEARCH("SI",P10)))</formula>
    </cfRule>
    <cfRule type="containsText" dxfId="6" priority="15" operator="containsText" text="NO">
      <formula>NOT(ISERROR(SEARCH("NO",P10)))</formula>
    </cfRule>
  </conditionalFormatting>
  <conditionalFormatting sqref="Q10">
    <cfRule type="containsText" dxfId="5" priority="13" operator="containsText" text="NO">
      <formula>NOT(ISERROR(SEARCH("NO",Q10)))</formula>
    </cfRule>
  </conditionalFormatting>
  <conditionalFormatting sqref="Q10">
    <cfRule type="containsText" dxfId="4" priority="12" operator="containsText" text="SI">
      <formula>NOT(ISERROR(SEARCH("SI",Q10)))</formula>
    </cfRule>
  </conditionalFormatting>
  <conditionalFormatting sqref="H11:I11 C11:C14 F11:G14">
    <cfRule type="expression" priority="11">
      <formula>"si numero (1=0%); sino numero (2=50%); sino numero (3=100%)"</formula>
    </cfRule>
  </conditionalFormatting>
  <conditionalFormatting sqref="H12">
    <cfRule type="expression" priority="10">
      <formula>"si numero (1=0%); sino numero (2=50%); sino numero (3=100%)"</formula>
    </cfRule>
  </conditionalFormatting>
  <conditionalFormatting sqref="H13">
    <cfRule type="expression" priority="9">
      <formula>"si numero (1=0%); sino numero (2=50%); sino numero (3=100%)"</formula>
    </cfRule>
  </conditionalFormatting>
  <conditionalFormatting sqref="H14:H16">
    <cfRule type="expression" priority="8">
      <formula>"si numero (1=0%); sino numero (2=50%); sino numero (3=100%)"</formula>
    </cfRule>
  </conditionalFormatting>
  <conditionalFormatting sqref="I12">
    <cfRule type="expression" priority="7">
      <formula>"si numero (1=0%); sino numero (2=50%); sino numero (3=100%)"</formula>
    </cfRule>
  </conditionalFormatting>
  <conditionalFormatting sqref="I13">
    <cfRule type="expression" priority="6">
      <formula>"si numero (1=0%); sino numero (2=50%); sino numero (3=100%)"</formula>
    </cfRule>
  </conditionalFormatting>
  <conditionalFormatting sqref="I14:I16">
    <cfRule type="expression" priority="5">
      <formula>"si numero (1=0%); sino numero (2=50%); sino numero (3=100%)"</formula>
    </cfRule>
  </conditionalFormatting>
  <conditionalFormatting sqref="P11:P14">
    <cfRule type="containsText" dxfId="3" priority="3" operator="containsText" text="SI">
      <formula>NOT(ISERROR(SEARCH("SI",P11)))</formula>
    </cfRule>
    <cfRule type="containsText" dxfId="2" priority="4" operator="containsText" text="NO">
      <formula>NOT(ISERROR(SEARCH("NO",P11)))</formula>
    </cfRule>
  </conditionalFormatting>
  <conditionalFormatting sqref="Q11:Q16">
    <cfRule type="containsText" dxfId="1" priority="2" operator="containsText" text="NO">
      <formula>NOT(ISERROR(SEARCH("NO",Q11)))</formula>
    </cfRule>
  </conditionalFormatting>
  <conditionalFormatting sqref="Q11:Q16">
    <cfRule type="containsText" dxfId="0" priority="1" operator="containsText" text="SI">
      <formula>NOT(ISERROR(SEARCH("SI",Q11)))</formula>
    </cfRule>
  </conditionalFormatting>
  <printOptions horizontalCentered="1"/>
  <pageMargins left="0.19685039370078741" right="0.19685039370078741" top="0.74803149606299213" bottom="0.74803149606299213" header="0.31496062992125984" footer="0.31496062992125984"/>
  <pageSetup paperSize="5" scale="5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1"/>
  <sheetViews>
    <sheetView topLeftCell="E7" zoomScale="70" zoomScaleNormal="70" workbookViewId="0">
      <selection activeCell="S6" sqref="S6"/>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19" style="1"/>
    <col min="16" max="16" width="15.28515625" style="1" customWidth="1"/>
    <col min="17" max="17" width="25.42578125" style="1" customWidth="1"/>
    <col min="18" max="18" width="28.7109375" style="1" customWidth="1"/>
    <col min="19" max="16384" width="19" style="1"/>
  </cols>
  <sheetData>
    <row r="1" spans="1:18"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18"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18" ht="22.5" customHeight="1" thickBot="1" x14ac:dyDescent="0.25">
      <c r="A3" s="7"/>
      <c r="B3" s="3"/>
      <c r="C3" s="3"/>
      <c r="D3" s="3"/>
      <c r="E3" s="3"/>
      <c r="F3" s="3"/>
      <c r="G3" s="3"/>
      <c r="H3" s="11"/>
      <c r="I3" s="11"/>
      <c r="J3" s="3"/>
      <c r="K3" s="3"/>
      <c r="L3" s="3"/>
      <c r="M3" s="3"/>
      <c r="N3" s="3"/>
      <c r="O3" s="3"/>
      <c r="P3" s="3"/>
      <c r="Q3" s="8"/>
      <c r="R3" s="9"/>
    </row>
    <row r="4" spans="1:18" ht="27.75" customHeight="1" thickBot="1" x14ac:dyDescent="0.25">
      <c r="A4" s="35" t="s">
        <v>16</v>
      </c>
      <c r="B4" s="100"/>
      <c r="C4" s="460" t="s">
        <v>26</v>
      </c>
      <c r="D4" s="461"/>
      <c r="E4" s="461"/>
      <c r="F4" s="461"/>
      <c r="G4" s="461"/>
      <c r="H4" s="461"/>
      <c r="I4" s="461"/>
      <c r="J4" s="461"/>
      <c r="K4" s="461"/>
      <c r="L4" s="461"/>
      <c r="M4" s="461"/>
      <c r="N4" s="461"/>
      <c r="O4" s="461"/>
      <c r="P4" s="461"/>
      <c r="Q4" s="461"/>
      <c r="R4" s="462"/>
    </row>
    <row r="5" spans="1:18" ht="69" customHeight="1" thickBot="1" x14ac:dyDescent="0.25">
      <c r="A5" s="463" t="s">
        <v>25</v>
      </c>
      <c r="B5" s="464"/>
      <c r="C5" s="464"/>
      <c r="D5" s="464"/>
      <c r="E5" s="465"/>
      <c r="F5" s="463" t="s">
        <v>18</v>
      </c>
      <c r="G5" s="464"/>
      <c r="H5" s="464"/>
      <c r="I5" s="464"/>
      <c r="J5" s="464"/>
      <c r="K5" s="464"/>
      <c r="L5" s="464"/>
      <c r="M5" s="465"/>
      <c r="N5" s="463" t="s">
        <v>19</v>
      </c>
      <c r="O5" s="464"/>
      <c r="P5" s="464"/>
      <c r="Q5" s="464"/>
      <c r="R5" s="465"/>
    </row>
    <row r="6" spans="1:18" ht="126" customHeight="1" thickBot="1" x14ac:dyDescent="0.25">
      <c r="A6" s="36" t="s">
        <v>3</v>
      </c>
      <c r="B6" s="36" t="s">
        <v>4</v>
      </c>
      <c r="C6" s="46" t="s">
        <v>17</v>
      </c>
      <c r="D6" s="46" t="s">
        <v>5</v>
      </c>
      <c r="E6" s="46" t="s">
        <v>6</v>
      </c>
      <c r="F6" s="37" t="s">
        <v>7</v>
      </c>
      <c r="G6" s="36" t="s">
        <v>8</v>
      </c>
      <c r="H6" s="37" t="s">
        <v>13</v>
      </c>
      <c r="I6" s="37" t="s">
        <v>14</v>
      </c>
      <c r="J6" s="36" t="s">
        <v>20</v>
      </c>
      <c r="K6" s="37" t="s">
        <v>21</v>
      </c>
      <c r="L6" s="37" t="s">
        <v>27</v>
      </c>
      <c r="M6" s="37" t="s">
        <v>22</v>
      </c>
      <c r="N6" s="37" t="s">
        <v>23</v>
      </c>
      <c r="O6" s="36" t="s">
        <v>15</v>
      </c>
      <c r="P6" s="38" t="s">
        <v>24</v>
      </c>
      <c r="Q6" s="36" t="s">
        <v>11</v>
      </c>
      <c r="R6" s="39" t="s">
        <v>12</v>
      </c>
    </row>
    <row r="7" spans="1:18" ht="259.5" customHeight="1" x14ac:dyDescent="0.2">
      <c r="A7" s="474" t="s">
        <v>119</v>
      </c>
      <c r="B7" s="125" t="s">
        <v>122</v>
      </c>
      <c r="C7" s="124" t="s">
        <v>141</v>
      </c>
      <c r="D7" s="97" t="s">
        <v>140</v>
      </c>
      <c r="E7" s="108" t="s">
        <v>136</v>
      </c>
      <c r="F7" s="96">
        <v>1</v>
      </c>
      <c r="G7" s="108" t="s">
        <v>123</v>
      </c>
      <c r="H7" s="129">
        <v>43150</v>
      </c>
      <c r="I7" s="32" t="s">
        <v>137</v>
      </c>
      <c r="J7" s="372" t="s">
        <v>937</v>
      </c>
      <c r="K7" s="40">
        <f>(100/5)</f>
        <v>20</v>
      </c>
      <c r="L7" s="41">
        <v>1</v>
      </c>
      <c r="M7" s="41" t="str">
        <f>IF(L7=1,"0%",IF(L7=2,"50%",IF(L7=3,"100%","Null")))</f>
        <v>0%</v>
      </c>
      <c r="N7" s="42">
        <f>IF(L7=1,0,IF(L7=2,K7/2,IF(L7=3,K7)))</f>
        <v>0</v>
      </c>
      <c r="O7" s="126" t="s">
        <v>124</v>
      </c>
      <c r="P7" s="34"/>
      <c r="Q7" s="54" t="s">
        <v>34</v>
      </c>
      <c r="R7" s="108" t="s">
        <v>125</v>
      </c>
    </row>
    <row r="8" spans="1:18" ht="162.75" customHeight="1" x14ac:dyDescent="0.2">
      <c r="A8" s="475"/>
      <c r="B8" s="501" t="s">
        <v>126</v>
      </c>
      <c r="C8" s="27" t="s">
        <v>144</v>
      </c>
      <c r="D8" s="98" t="s">
        <v>143</v>
      </c>
      <c r="E8" s="2" t="s">
        <v>146</v>
      </c>
      <c r="F8" s="2">
        <v>1</v>
      </c>
      <c r="G8" s="2" t="s">
        <v>127</v>
      </c>
      <c r="H8" s="129">
        <v>43150</v>
      </c>
      <c r="I8" s="32"/>
      <c r="J8" s="373" t="s">
        <v>938</v>
      </c>
      <c r="K8" s="40">
        <f t="shared" ref="K8:K11" si="0">(100/5)</f>
        <v>20</v>
      </c>
      <c r="L8" s="41">
        <v>1</v>
      </c>
      <c r="M8" s="41" t="str">
        <f t="shared" ref="M8:M11" si="1">IF(L8=1,"0%",IF(L8=2,"50%",IF(L8=3,"100%","Null")))</f>
        <v>0%</v>
      </c>
      <c r="N8" s="42">
        <f t="shared" ref="N8:N11" si="2">IF(L8=1,0,IF(L8=2,K8/2,IF(L8=3,K8)))</f>
        <v>0</v>
      </c>
      <c r="O8" s="2" t="s">
        <v>128</v>
      </c>
      <c r="P8" s="10"/>
      <c r="Q8" s="52" t="s">
        <v>34</v>
      </c>
      <c r="R8" s="127" t="s">
        <v>129</v>
      </c>
    </row>
    <row r="9" spans="1:18" ht="198" customHeight="1" x14ac:dyDescent="0.2">
      <c r="A9" s="475"/>
      <c r="B9" s="475"/>
      <c r="C9" s="27" t="s">
        <v>145</v>
      </c>
      <c r="D9" s="128" t="s">
        <v>147</v>
      </c>
      <c r="E9" s="2" t="s">
        <v>161</v>
      </c>
      <c r="F9" s="93">
        <v>2</v>
      </c>
      <c r="G9" s="132" t="s">
        <v>162</v>
      </c>
      <c r="H9" s="129">
        <v>43150</v>
      </c>
      <c r="I9" s="32"/>
      <c r="J9" s="378" t="s">
        <v>956</v>
      </c>
      <c r="K9" s="40">
        <f t="shared" si="0"/>
        <v>20</v>
      </c>
      <c r="L9" s="41">
        <v>2</v>
      </c>
      <c r="M9" s="41" t="str">
        <f t="shared" si="1"/>
        <v>50%</v>
      </c>
      <c r="N9" s="42">
        <f t="shared" si="2"/>
        <v>10</v>
      </c>
      <c r="O9" s="2" t="s">
        <v>158</v>
      </c>
      <c r="P9" s="10"/>
      <c r="Q9" s="133" t="s">
        <v>138</v>
      </c>
      <c r="R9" s="127" t="s">
        <v>130</v>
      </c>
    </row>
    <row r="10" spans="1:18" ht="238.5" customHeight="1" x14ac:dyDescent="0.2">
      <c r="A10" s="475"/>
      <c r="B10" s="475"/>
      <c r="C10" s="27" t="s">
        <v>142</v>
      </c>
      <c r="D10" s="98"/>
      <c r="E10" s="2" t="s">
        <v>135</v>
      </c>
      <c r="F10" s="88">
        <v>3</v>
      </c>
      <c r="G10" s="2" t="s">
        <v>159</v>
      </c>
      <c r="H10" s="129">
        <v>43150</v>
      </c>
      <c r="I10" s="32"/>
      <c r="J10" s="373" t="s">
        <v>957</v>
      </c>
      <c r="K10" s="40">
        <f t="shared" si="0"/>
        <v>20</v>
      </c>
      <c r="L10" s="41">
        <v>3</v>
      </c>
      <c r="M10" s="41" t="str">
        <f t="shared" si="1"/>
        <v>100%</v>
      </c>
      <c r="N10" s="42">
        <f t="shared" si="2"/>
        <v>20</v>
      </c>
      <c r="O10" s="2" t="s">
        <v>131</v>
      </c>
      <c r="P10" s="2"/>
      <c r="Q10" s="52" t="s">
        <v>34</v>
      </c>
      <c r="R10" s="127" t="s">
        <v>132</v>
      </c>
    </row>
    <row r="11" spans="1:18" ht="124.5" customHeight="1" x14ac:dyDescent="0.2">
      <c r="A11" s="475"/>
      <c r="B11" s="79"/>
      <c r="C11" s="95"/>
      <c r="D11" s="98"/>
      <c r="E11" s="87"/>
      <c r="F11" s="2"/>
      <c r="G11" s="24" t="s">
        <v>160</v>
      </c>
      <c r="H11" s="129">
        <v>43150</v>
      </c>
      <c r="I11" s="21"/>
      <c r="J11" s="378" t="s">
        <v>958</v>
      </c>
      <c r="K11" s="40">
        <f t="shared" si="0"/>
        <v>20</v>
      </c>
      <c r="L11" s="41">
        <v>3</v>
      </c>
      <c r="M11" s="41" t="str">
        <f t="shared" si="1"/>
        <v>100%</v>
      </c>
      <c r="N11" s="42">
        <f t="shared" si="2"/>
        <v>20</v>
      </c>
      <c r="O11" s="51" t="s">
        <v>163</v>
      </c>
      <c r="P11" s="2"/>
      <c r="Q11" s="133" t="s">
        <v>139</v>
      </c>
      <c r="R11" s="72" t="s">
        <v>164</v>
      </c>
    </row>
    <row r="12" spans="1:18" ht="112.5" customHeight="1" x14ac:dyDescent="0.2">
      <c r="A12" s="475"/>
      <c r="B12" s="79"/>
      <c r="C12" s="95"/>
      <c r="D12" s="98"/>
      <c r="E12" s="87"/>
      <c r="F12" s="2"/>
      <c r="G12" s="93"/>
      <c r="H12" s="48"/>
      <c r="I12" s="21"/>
      <c r="J12" s="2"/>
      <c r="K12" s="40"/>
      <c r="L12" s="41"/>
      <c r="M12" s="41"/>
      <c r="N12" s="42"/>
      <c r="O12" s="56"/>
      <c r="P12" s="2"/>
      <c r="Q12" s="52"/>
      <c r="R12" s="51"/>
    </row>
    <row r="13" spans="1:18" ht="109.5" customHeight="1" x14ac:dyDescent="0.2">
      <c r="A13" s="475"/>
      <c r="B13" s="80"/>
      <c r="C13" s="96"/>
      <c r="D13" s="99"/>
      <c r="E13" s="88"/>
      <c r="F13" s="2"/>
      <c r="G13" s="93"/>
      <c r="H13" s="48"/>
      <c r="I13" s="21"/>
      <c r="J13" s="2"/>
      <c r="K13" s="40"/>
      <c r="L13" s="41"/>
      <c r="M13" s="41"/>
      <c r="N13" s="42"/>
      <c r="O13" s="51"/>
      <c r="P13" s="2"/>
      <c r="Q13" s="52"/>
      <c r="R13" s="51"/>
    </row>
    <row r="14" spans="1:18" ht="186" customHeight="1" x14ac:dyDescent="0.2">
      <c r="A14" s="475"/>
      <c r="B14" s="106"/>
      <c r="C14" s="500"/>
      <c r="D14" s="104"/>
      <c r="E14" s="105"/>
      <c r="F14" s="2"/>
      <c r="G14" s="49"/>
      <c r="H14" s="48"/>
      <c r="I14" s="21"/>
      <c r="J14" s="2"/>
      <c r="K14" s="40"/>
      <c r="L14" s="41"/>
      <c r="M14" s="41"/>
      <c r="N14" s="42"/>
      <c r="O14" s="76"/>
      <c r="P14" s="2"/>
      <c r="Q14" s="57"/>
      <c r="R14" s="76"/>
    </row>
    <row r="15" spans="1:18" ht="118.5" customHeight="1" x14ac:dyDescent="0.2">
      <c r="A15" s="475"/>
      <c r="B15" s="106"/>
      <c r="C15" s="500"/>
      <c r="D15" s="104"/>
      <c r="E15" s="105"/>
      <c r="F15" s="2"/>
      <c r="G15" s="50"/>
      <c r="H15" s="48"/>
      <c r="I15" s="21"/>
      <c r="J15" s="2"/>
      <c r="K15" s="40"/>
      <c r="L15" s="41"/>
      <c r="M15" s="41"/>
      <c r="N15" s="42"/>
      <c r="O15" s="76"/>
      <c r="P15" s="2"/>
      <c r="Q15" s="71"/>
      <c r="R15" s="76"/>
    </row>
    <row r="16" spans="1:18" ht="147" customHeight="1" x14ac:dyDescent="0.2">
      <c r="A16" s="475"/>
      <c r="B16" s="106"/>
      <c r="C16" s="107"/>
      <c r="D16" s="109"/>
      <c r="E16" s="101"/>
      <c r="F16" s="24"/>
      <c r="G16" s="47"/>
      <c r="H16" s="48"/>
      <c r="I16" s="21"/>
      <c r="J16" s="2"/>
      <c r="K16" s="40"/>
      <c r="L16" s="41"/>
      <c r="M16" s="41"/>
      <c r="N16" s="42"/>
      <c r="O16" s="54"/>
      <c r="P16" s="24"/>
      <c r="Q16" s="54"/>
      <c r="R16" s="54"/>
    </row>
    <row r="17" spans="1:21" ht="141" customHeight="1" x14ac:dyDescent="0.2">
      <c r="A17" s="475"/>
      <c r="B17" s="106"/>
      <c r="C17" s="107"/>
      <c r="D17" s="110"/>
      <c r="E17" s="102"/>
      <c r="F17" s="24"/>
      <c r="G17" s="47"/>
      <c r="H17" s="48"/>
      <c r="I17" s="21"/>
      <c r="J17" s="24"/>
      <c r="K17" s="40"/>
      <c r="L17" s="41"/>
      <c r="M17" s="41"/>
      <c r="N17" s="42"/>
      <c r="O17" s="61"/>
      <c r="P17" s="25"/>
      <c r="Q17" s="123"/>
      <c r="R17" s="61"/>
      <c r="S17" s="14"/>
      <c r="T17" s="14"/>
      <c r="U17" s="14"/>
    </row>
    <row r="18" spans="1:21" ht="94.5" customHeight="1" x14ac:dyDescent="0.2">
      <c r="A18" s="475"/>
      <c r="B18" s="106"/>
      <c r="C18" s="107"/>
      <c r="D18" s="110"/>
      <c r="E18" s="102"/>
      <c r="F18" s="24"/>
      <c r="G18" s="47"/>
      <c r="H18" s="48"/>
      <c r="I18" s="21"/>
      <c r="J18" s="24"/>
      <c r="K18" s="40"/>
      <c r="L18" s="41"/>
      <c r="M18" s="41"/>
      <c r="N18" s="42"/>
      <c r="O18" s="61"/>
      <c r="P18" s="22"/>
      <c r="Q18" s="123"/>
      <c r="R18" s="61"/>
      <c r="S18" s="15"/>
      <c r="T18" s="14"/>
      <c r="U18" s="14"/>
    </row>
    <row r="19" spans="1:21" ht="109.5" customHeight="1" x14ac:dyDescent="0.2">
      <c r="A19" s="475"/>
      <c r="B19" s="106"/>
      <c r="C19" s="107"/>
      <c r="D19" s="110"/>
      <c r="E19" s="102"/>
      <c r="F19" s="24"/>
      <c r="G19" s="47"/>
      <c r="H19" s="48"/>
      <c r="I19" s="21"/>
      <c r="J19" s="24"/>
      <c r="K19" s="40"/>
      <c r="L19" s="41"/>
      <c r="M19" s="41"/>
      <c r="N19" s="42"/>
      <c r="O19" s="61"/>
      <c r="P19" s="61"/>
      <c r="Q19" s="123"/>
      <c r="R19" s="61"/>
      <c r="S19" s="15"/>
      <c r="T19" s="14"/>
      <c r="U19" s="14"/>
    </row>
    <row r="20" spans="1:21" ht="84" customHeight="1" x14ac:dyDescent="0.2">
      <c r="A20" s="475"/>
      <c r="B20" s="106"/>
      <c r="C20" s="107"/>
      <c r="D20" s="110"/>
      <c r="E20" s="102"/>
      <c r="F20" s="24"/>
      <c r="G20" s="47"/>
      <c r="H20" s="48"/>
      <c r="I20" s="21"/>
      <c r="J20" s="24"/>
      <c r="K20" s="40"/>
      <c r="L20" s="41"/>
      <c r="M20" s="41"/>
      <c r="N20" s="42"/>
      <c r="O20" s="61"/>
      <c r="P20" s="22"/>
      <c r="Q20" s="123"/>
      <c r="R20" s="61"/>
      <c r="S20" s="15"/>
      <c r="T20" s="14"/>
      <c r="U20" s="14"/>
    </row>
    <row r="21" spans="1:21" ht="143.25" customHeight="1" x14ac:dyDescent="0.2">
      <c r="A21" s="475"/>
      <c r="B21" s="106"/>
      <c r="C21" s="107"/>
      <c r="D21" s="111"/>
      <c r="E21" s="103"/>
      <c r="F21" s="24"/>
      <c r="G21" s="93"/>
      <c r="H21" s="48"/>
      <c r="I21" s="21"/>
      <c r="J21" s="24"/>
      <c r="K21" s="40"/>
      <c r="L21" s="41"/>
      <c r="M21" s="41"/>
      <c r="N21" s="42"/>
      <c r="O21" s="61"/>
      <c r="P21" s="22"/>
      <c r="Q21" s="123"/>
      <c r="R21" s="61"/>
      <c r="S21" s="15"/>
      <c r="T21" s="14"/>
      <c r="U21" s="14"/>
    </row>
    <row r="22" spans="1:21" ht="128.25" customHeight="1" x14ac:dyDescent="0.2">
      <c r="A22" s="475"/>
      <c r="B22" s="115"/>
      <c r="C22" s="81"/>
      <c r="D22" s="84"/>
      <c r="E22" s="81"/>
      <c r="F22" s="66"/>
      <c r="G22" s="67"/>
      <c r="H22" s="48"/>
      <c r="I22" s="21"/>
      <c r="J22" s="24"/>
      <c r="K22" s="40"/>
      <c r="L22" s="41"/>
      <c r="M22" s="41"/>
      <c r="N22" s="42"/>
      <c r="O22" s="62"/>
      <c r="P22" s="22"/>
      <c r="Q22" s="123"/>
      <c r="R22" s="61"/>
      <c r="S22" s="15"/>
      <c r="T22" s="14"/>
      <c r="U22" s="14"/>
    </row>
    <row r="23" spans="1:21" ht="83.25" customHeight="1" x14ac:dyDescent="0.2">
      <c r="A23" s="475"/>
      <c r="B23" s="116"/>
      <c r="C23" s="82"/>
      <c r="D23" s="85"/>
      <c r="E23" s="82"/>
      <c r="F23" s="63"/>
      <c r="G23" s="64"/>
      <c r="H23" s="48"/>
      <c r="I23" s="21"/>
      <c r="J23" s="24"/>
      <c r="K23" s="40"/>
      <c r="L23" s="41"/>
      <c r="M23" s="41"/>
      <c r="N23" s="42"/>
      <c r="O23" s="65"/>
      <c r="P23" s="22"/>
      <c r="Q23" s="123"/>
      <c r="R23" s="65"/>
      <c r="S23" s="15"/>
      <c r="T23" s="14"/>
      <c r="U23" s="14"/>
    </row>
    <row r="24" spans="1:21" ht="121.5" customHeight="1" x14ac:dyDescent="0.2">
      <c r="A24" s="475"/>
      <c r="B24" s="116"/>
      <c r="C24" s="83"/>
      <c r="D24" s="86"/>
      <c r="E24" s="83"/>
      <c r="F24" s="63"/>
      <c r="G24" s="64"/>
      <c r="H24" s="48"/>
      <c r="I24" s="21"/>
      <c r="J24" s="24"/>
      <c r="K24" s="40"/>
      <c r="L24" s="41"/>
      <c r="M24" s="41"/>
      <c r="N24" s="42"/>
      <c r="O24" s="65"/>
      <c r="P24" s="22"/>
      <c r="Q24" s="123"/>
      <c r="R24" s="65"/>
      <c r="S24" s="15"/>
      <c r="T24" s="14"/>
      <c r="U24" s="14"/>
    </row>
    <row r="25" spans="1:21" ht="138" customHeight="1" x14ac:dyDescent="0.2">
      <c r="A25" s="475"/>
      <c r="B25" s="116"/>
      <c r="C25" s="81"/>
      <c r="D25" s="119"/>
      <c r="E25" s="81"/>
      <c r="F25" s="66"/>
      <c r="G25" s="67"/>
      <c r="H25" s="48"/>
      <c r="I25" s="21"/>
      <c r="J25" s="24"/>
      <c r="K25" s="40"/>
      <c r="L25" s="41"/>
      <c r="M25" s="41"/>
      <c r="N25" s="42"/>
      <c r="O25" s="61"/>
      <c r="P25" s="22"/>
      <c r="Q25" s="123"/>
      <c r="R25" s="61"/>
      <c r="S25" s="15"/>
      <c r="T25" s="14"/>
      <c r="U25" s="14"/>
    </row>
    <row r="26" spans="1:21" ht="84.75" customHeight="1" x14ac:dyDescent="0.2">
      <c r="A26" s="475"/>
      <c r="B26" s="116"/>
      <c r="C26" s="83"/>
      <c r="D26" s="120"/>
      <c r="E26" s="83"/>
      <c r="F26" s="66"/>
      <c r="G26" s="67"/>
      <c r="H26" s="48"/>
      <c r="I26" s="21"/>
      <c r="J26" s="24"/>
      <c r="K26" s="40"/>
      <c r="L26" s="41"/>
      <c r="M26" s="41"/>
      <c r="N26" s="42"/>
      <c r="O26" s="61"/>
      <c r="P26" s="22"/>
      <c r="Q26" s="123"/>
      <c r="R26" s="61"/>
      <c r="S26" s="15"/>
      <c r="T26" s="14"/>
      <c r="U26" s="14"/>
    </row>
    <row r="27" spans="1:21" ht="150.75" customHeight="1" x14ac:dyDescent="0.2">
      <c r="A27" s="475"/>
      <c r="B27" s="116"/>
      <c r="C27" s="89"/>
      <c r="D27" s="84"/>
      <c r="E27" s="91"/>
      <c r="F27" s="74"/>
      <c r="G27" s="69"/>
      <c r="H27" s="48"/>
      <c r="I27" s="21"/>
      <c r="J27" s="24"/>
      <c r="K27" s="40"/>
      <c r="L27" s="41"/>
      <c r="M27" s="41"/>
      <c r="N27" s="42"/>
      <c r="O27" s="112"/>
      <c r="P27" s="22"/>
      <c r="Q27" s="71"/>
      <c r="R27" s="76"/>
      <c r="S27" s="15"/>
      <c r="T27" s="14"/>
      <c r="U27" s="14"/>
    </row>
    <row r="28" spans="1:21" ht="114.75" customHeight="1" x14ac:dyDescent="0.2">
      <c r="A28" s="475"/>
      <c r="B28" s="116"/>
      <c r="C28" s="90"/>
      <c r="D28" s="86"/>
      <c r="E28" s="92"/>
      <c r="F28" s="74"/>
      <c r="G28" s="68"/>
      <c r="H28" s="48"/>
      <c r="I28" s="21"/>
      <c r="J28" s="24"/>
      <c r="K28" s="40"/>
      <c r="L28" s="41"/>
      <c r="M28" s="41"/>
      <c r="N28" s="42"/>
      <c r="O28" s="76"/>
      <c r="P28" s="22"/>
      <c r="Q28" s="71"/>
      <c r="R28" s="76"/>
      <c r="S28" s="15"/>
      <c r="T28" s="14"/>
      <c r="U28" s="14"/>
    </row>
    <row r="29" spans="1:21" ht="130.5" customHeight="1" x14ac:dyDescent="0.2">
      <c r="A29" s="475"/>
      <c r="B29" s="116"/>
      <c r="C29" s="121"/>
      <c r="D29" s="119"/>
      <c r="E29" s="77"/>
      <c r="F29" s="113"/>
      <c r="G29" s="114"/>
      <c r="H29" s="48"/>
      <c r="I29" s="21"/>
      <c r="J29" s="24"/>
      <c r="K29" s="40"/>
      <c r="L29" s="41"/>
      <c r="M29" s="41"/>
      <c r="N29" s="42"/>
      <c r="O29" s="70"/>
      <c r="P29" s="22"/>
      <c r="Q29" s="118"/>
      <c r="R29" s="70"/>
      <c r="S29" s="15"/>
      <c r="T29" s="14"/>
      <c r="U29" s="14"/>
    </row>
    <row r="30" spans="1:21" ht="92.25" customHeight="1" x14ac:dyDescent="0.2">
      <c r="A30" s="475"/>
      <c r="B30" s="116"/>
      <c r="C30" s="122"/>
      <c r="D30" s="120"/>
      <c r="E30" s="78"/>
      <c r="F30" s="113"/>
      <c r="G30" s="114"/>
      <c r="H30" s="48"/>
      <c r="I30" s="21"/>
      <c r="J30" s="24"/>
      <c r="K30" s="40"/>
      <c r="L30" s="41"/>
      <c r="M30" s="41"/>
      <c r="N30" s="42"/>
      <c r="O30" s="70"/>
      <c r="P30" s="22"/>
      <c r="Q30" s="71"/>
      <c r="R30" s="70"/>
      <c r="S30" s="15"/>
      <c r="T30" s="14"/>
      <c r="U30" s="14"/>
    </row>
    <row r="31" spans="1:21" ht="90.75" customHeight="1" x14ac:dyDescent="0.2">
      <c r="A31" s="476"/>
      <c r="B31" s="117"/>
      <c r="C31" s="73"/>
      <c r="D31" s="94"/>
      <c r="E31" s="72"/>
      <c r="F31" s="74"/>
      <c r="G31" s="75"/>
      <c r="H31" s="48"/>
      <c r="I31" s="21"/>
      <c r="J31" s="24"/>
      <c r="K31" s="40"/>
      <c r="L31" s="41"/>
      <c r="M31" s="41"/>
      <c r="N31" s="42"/>
      <c r="O31" s="76"/>
      <c r="P31" s="22"/>
      <c r="Q31" s="118"/>
      <c r="R31" s="76"/>
      <c r="S31" s="15"/>
      <c r="T31" s="14"/>
      <c r="U31" s="14"/>
    </row>
    <row r="32" spans="1:21" ht="71.25" customHeight="1" x14ac:dyDescent="0.2">
      <c r="A32" s="26"/>
      <c r="B32" s="26"/>
      <c r="C32" s="27"/>
      <c r="D32" s="22"/>
      <c r="E32" s="22"/>
      <c r="F32" s="22"/>
      <c r="G32" s="22"/>
      <c r="H32" s="23"/>
      <c r="I32" s="23"/>
      <c r="J32" s="24"/>
      <c r="K32" s="40"/>
      <c r="L32" s="41"/>
      <c r="M32" s="41"/>
      <c r="N32" s="42"/>
      <c r="O32" s="22"/>
      <c r="P32" s="22"/>
      <c r="Q32" s="22"/>
      <c r="R32" s="22"/>
      <c r="S32" s="15"/>
      <c r="T32" s="14"/>
      <c r="U32" s="14"/>
    </row>
    <row r="33" spans="1:21" ht="70.5" customHeight="1" x14ac:dyDescent="0.2">
      <c r="A33" s="26"/>
      <c r="B33" s="26"/>
      <c r="C33" s="27"/>
      <c r="D33" s="22"/>
      <c r="E33" s="22"/>
      <c r="F33" s="22"/>
      <c r="G33" s="22"/>
      <c r="H33" s="23"/>
      <c r="I33" s="23"/>
      <c r="J33" s="24"/>
      <c r="K33" s="40"/>
      <c r="L33" s="41"/>
      <c r="M33" s="41"/>
      <c r="N33" s="42"/>
      <c r="O33" s="22"/>
      <c r="P33" s="22"/>
      <c r="Q33" s="22"/>
      <c r="R33" s="22"/>
      <c r="S33" s="15"/>
      <c r="T33" s="14"/>
      <c r="U33" s="14"/>
    </row>
    <row r="34" spans="1:21" ht="60.75" customHeight="1" x14ac:dyDescent="0.2">
      <c r="A34" s="26"/>
      <c r="B34" s="26"/>
      <c r="C34" s="27"/>
      <c r="D34" s="22"/>
      <c r="E34" s="22"/>
      <c r="F34" s="22"/>
      <c r="G34" s="22"/>
      <c r="H34" s="23"/>
      <c r="I34" s="23"/>
      <c r="J34" s="24"/>
      <c r="K34" s="40"/>
      <c r="L34" s="41"/>
      <c r="M34" s="41"/>
      <c r="N34" s="42"/>
      <c r="O34" s="22"/>
      <c r="P34" s="22"/>
      <c r="Q34" s="22"/>
      <c r="R34" s="22"/>
      <c r="S34" s="15"/>
      <c r="T34" s="14"/>
      <c r="U34" s="14"/>
    </row>
    <row r="35" spans="1:21" ht="71.25" customHeight="1" x14ac:dyDescent="0.2">
      <c r="A35" s="26"/>
      <c r="B35" s="26"/>
      <c r="C35" s="27"/>
      <c r="D35" s="22"/>
      <c r="E35" s="22"/>
      <c r="F35" s="22"/>
      <c r="G35" s="22"/>
      <c r="H35" s="23"/>
      <c r="I35" s="23"/>
      <c r="J35" s="24"/>
      <c r="K35" s="40"/>
      <c r="L35" s="41"/>
      <c r="M35" s="41"/>
      <c r="N35" s="42"/>
      <c r="O35" s="22"/>
      <c r="P35" s="22"/>
      <c r="Q35" s="22"/>
      <c r="R35" s="22"/>
      <c r="S35" s="15"/>
      <c r="T35" s="14"/>
      <c r="U35" s="14"/>
    </row>
    <row r="36" spans="1:21" ht="57.75" customHeight="1" x14ac:dyDescent="0.2">
      <c r="A36" s="26"/>
      <c r="B36" s="26"/>
      <c r="C36" s="27"/>
      <c r="D36" s="22"/>
      <c r="E36" s="22"/>
      <c r="F36" s="22"/>
      <c r="G36" s="22"/>
      <c r="H36" s="23"/>
      <c r="I36" s="23"/>
      <c r="J36" s="24"/>
      <c r="K36" s="40"/>
      <c r="L36" s="41"/>
      <c r="M36" s="41"/>
      <c r="N36" s="42"/>
      <c r="O36" s="22"/>
      <c r="P36" s="22"/>
      <c r="Q36" s="22"/>
      <c r="R36" s="22"/>
      <c r="S36" s="15"/>
      <c r="T36" s="14"/>
      <c r="U36" s="14"/>
    </row>
    <row r="37" spans="1:21" ht="71.25" customHeight="1" x14ac:dyDescent="0.2">
      <c r="A37" s="26"/>
      <c r="B37" s="26"/>
      <c r="C37" s="27"/>
      <c r="D37" s="22"/>
      <c r="E37" s="22"/>
      <c r="F37" s="22"/>
      <c r="G37" s="22"/>
      <c r="H37" s="23"/>
      <c r="I37" s="23"/>
      <c r="J37" s="24"/>
      <c r="K37" s="40"/>
      <c r="L37" s="41"/>
      <c r="M37" s="41"/>
      <c r="N37" s="42"/>
      <c r="O37" s="22"/>
      <c r="P37" s="22"/>
      <c r="Q37" s="22"/>
      <c r="R37" s="22"/>
      <c r="S37" s="15"/>
      <c r="T37" s="14"/>
      <c r="U37" s="14"/>
    </row>
    <row r="38" spans="1:21" ht="72" customHeight="1" x14ac:dyDescent="0.2">
      <c r="A38" s="26"/>
      <c r="B38" s="26"/>
      <c r="C38" s="27"/>
      <c r="D38" s="22"/>
      <c r="E38" s="22"/>
      <c r="F38" s="22"/>
      <c r="G38" s="22"/>
      <c r="H38" s="23"/>
      <c r="I38" s="23"/>
      <c r="J38" s="24"/>
      <c r="K38" s="40"/>
      <c r="L38" s="41"/>
      <c r="M38" s="41"/>
      <c r="N38" s="42"/>
      <c r="O38" s="22"/>
      <c r="P38" s="22"/>
      <c r="Q38" s="22"/>
      <c r="R38" s="22"/>
      <c r="S38" s="15"/>
      <c r="T38" s="14"/>
      <c r="U38" s="14"/>
    </row>
    <row r="39" spans="1:21" ht="62.25" customHeight="1" x14ac:dyDescent="0.2">
      <c r="A39" s="26"/>
      <c r="B39" s="26"/>
      <c r="C39" s="27"/>
      <c r="D39" s="22"/>
      <c r="E39" s="22"/>
      <c r="F39" s="22"/>
      <c r="G39" s="22"/>
      <c r="H39" s="23"/>
      <c r="I39" s="23"/>
      <c r="J39" s="24"/>
      <c r="K39" s="40"/>
      <c r="L39" s="41"/>
      <c r="M39" s="41"/>
      <c r="N39" s="42"/>
      <c r="O39" s="22"/>
      <c r="P39" s="22"/>
      <c r="Q39" s="22"/>
      <c r="R39" s="22"/>
      <c r="S39" s="15"/>
      <c r="T39" s="14"/>
      <c r="U39" s="14"/>
    </row>
    <row r="40" spans="1:21" ht="70.5" customHeight="1" x14ac:dyDescent="0.2">
      <c r="A40" s="26"/>
      <c r="B40" s="26"/>
      <c r="C40" s="27"/>
      <c r="D40" s="22"/>
      <c r="E40" s="22"/>
      <c r="F40" s="22"/>
      <c r="G40" s="22"/>
      <c r="H40" s="23"/>
      <c r="I40" s="23"/>
      <c r="J40" s="24"/>
      <c r="K40" s="40"/>
      <c r="L40" s="41"/>
      <c r="M40" s="41"/>
      <c r="N40" s="42"/>
      <c r="O40" s="22"/>
      <c r="P40" s="22"/>
      <c r="Q40" s="22"/>
      <c r="R40" s="22"/>
      <c r="S40" s="15"/>
      <c r="T40" s="14"/>
      <c r="U40" s="14"/>
    </row>
    <row r="41" spans="1:21" ht="68.25" customHeight="1" x14ac:dyDescent="0.2">
      <c r="A41" s="26"/>
      <c r="B41" s="26"/>
      <c r="C41" s="27"/>
      <c r="D41" s="22"/>
      <c r="E41" s="22"/>
      <c r="F41" s="22"/>
      <c r="G41" s="22"/>
      <c r="H41" s="23"/>
      <c r="I41" s="23"/>
      <c r="J41" s="24"/>
      <c r="K41" s="40"/>
      <c r="L41" s="41"/>
      <c r="M41" s="41"/>
      <c r="N41" s="42"/>
      <c r="O41" s="22"/>
      <c r="P41" s="22"/>
      <c r="Q41" s="22"/>
      <c r="R41" s="22"/>
      <c r="S41" s="15"/>
      <c r="T41" s="14"/>
      <c r="U41" s="14"/>
    </row>
    <row r="42" spans="1:21" ht="72.75" customHeight="1" x14ac:dyDescent="0.2">
      <c r="A42" s="26"/>
      <c r="B42" s="26"/>
      <c r="C42" s="27"/>
      <c r="D42" s="22"/>
      <c r="E42" s="22"/>
      <c r="F42" s="22"/>
      <c r="G42" s="22"/>
      <c r="H42" s="23"/>
      <c r="I42" s="23"/>
      <c r="J42" s="24"/>
      <c r="K42" s="40"/>
      <c r="L42" s="41"/>
      <c r="M42" s="41"/>
      <c r="N42" s="42"/>
      <c r="O42" s="22"/>
      <c r="P42" s="22"/>
      <c r="Q42" s="22"/>
      <c r="R42" s="22"/>
      <c r="S42" s="15"/>
      <c r="T42" s="14"/>
      <c r="U42" s="14"/>
    </row>
    <row r="43" spans="1:21" ht="105" customHeight="1" thickBot="1" x14ac:dyDescent="0.25">
      <c r="A43" s="30"/>
      <c r="B43" s="30"/>
      <c r="C43" s="31"/>
      <c r="D43" s="22"/>
      <c r="E43" s="22"/>
      <c r="F43" s="22"/>
      <c r="G43" s="22"/>
      <c r="H43" s="23"/>
      <c r="I43" s="23"/>
      <c r="J43" s="24"/>
      <c r="K43" s="43"/>
      <c r="L43" s="41"/>
      <c r="M43" s="41"/>
      <c r="N43" s="45"/>
      <c r="O43" s="22"/>
      <c r="P43" s="22"/>
      <c r="Q43" s="22"/>
      <c r="R43" s="22"/>
      <c r="S43" s="15"/>
      <c r="T43" s="14"/>
      <c r="U43" s="14"/>
    </row>
    <row r="44" spans="1:21" ht="34.5" customHeight="1" thickBot="1" x14ac:dyDescent="0.25">
      <c r="A44" s="28"/>
      <c r="B44" s="28"/>
      <c r="C44" s="29"/>
      <c r="D44" s="15"/>
      <c r="E44" s="15"/>
      <c r="F44" s="15"/>
      <c r="G44" s="15"/>
      <c r="H44" s="16"/>
      <c r="I44" s="16"/>
      <c r="J44" s="17"/>
      <c r="K44" s="44"/>
      <c r="L44" s="17"/>
      <c r="M44" s="17"/>
      <c r="N44" s="44"/>
      <c r="O44" s="15"/>
      <c r="P44" s="15"/>
      <c r="Q44" s="15"/>
      <c r="R44" s="15"/>
      <c r="S44" s="15"/>
      <c r="T44" s="15"/>
      <c r="U44" s="15"/>
    </row>
    <row r="45" spans="1:21" ht="37.5" customHeight="1" x14ac:dyDescent="0.2">
      <c r="A45" s="28"/>
      <c r="B45" s="28"/>
      <c r="C45" s="29"/>
      <c r="D45" s="15"/>
      <c r="E45" s="15"/>
      <c r="F45" s="15"/>
      <c r="G45" s="15"/>
      <c r="H45" s="16"/>
      <c r="I45" s="16"/>
      <c r="J45" s="17"/>
      <c r="K45" s="17"/>
      <c r="L45" s="17"/>
      <c r="M45" s="17"/>
      <c r="N45" s="15"/>
      <c r="O45" s="15"/>
      <c r="P45" s="15"/>
      <c r="Q45" s="15"/>
      <c r="R45" s="15"/>
      <c r="S45" s="15"/>
      <c r="T45" s="15"/>
      <c r="U45" s="15"/>
    </row>
    <row r="46" spans="1:21" ht="49.5" customHeight="1" x14ac:dyDescent="0.2">
      <c r="A46" s="28"/>
      <c r="B46" s="28"/>
      <c r="C46" s="29"/>
      <c r="D46" s="15"/>
      <c r="E46" s="15"/>
      <c r="F46" s="15"/>
      <c r="G46" s="15"/>
      <c r="H46" s="16"/>
      <c r="I46" s="16"/>
      <c r="J46" s="17"/>
      <c r="K46" s="17"/>
      <c r="L46" s="17"/>
      <c r="M46" s="17"/>
      <c r="N46" s="15"/>
      <c r="O46" s="15"/>
      <c r="P46" s="15"/>
      <c r="Q46" s="15"/>
      <c r="R46" s="15"/>
      <c r="S46" s="15"/>
      <c r="T46" s="15"/>
      <c r="U46" s="15"/>
    </row>
    <row r="47" spans="1:21" ht="41.25" customHeight="1" x14ac:dyDescent="0.2">
      <c r="A47" s="28"/>
      <c r="B47" s="28"/>
      <c r="C47" s="29"/>
      <c r="D47" s="15"/>
      <c r="E47" s="15"/>
      <c r="F47" s="15"/>
      <c r="G47" s="15"/>
      <c r="H47" s="16"/>
      <c r="I47" s="16"/>
      <c r="J47" s="17"/>
      <c r="K47" s="17"/>
      <c r="L47" s="17"/>
      <c r="M47" s="17"/>
      <c r="N47" s="15"/>
      <c r="O47" s="15"/>
      <c r="P47" s="15"/>
      <c r="Q47" s="15"/>
      <c r="R47" s="15"/>
      <c r="S47" s="15"/>
      <c r="T47" s="15"/>
      <c r="U47" s="15"/>
    </row>
    <row r="48" spans="1:21" ht="18" customHeight="1" x14ac:dyDescent="0.2">
      <c r="A48" s="12"/>
      <c r="B48" s="12"/>
      <c r="C48" s="15"/>
      <c r="D48" s="15"/>
      <c r="E48" s="15"/>
      <c r="F48" s="15"/>
      <c r="G48" s="15"/>
      <c r="H48" s="16"/>
      <c r="I48" s="16"/>
      <c r="J48" s="17"/>
      <c r="K48" s="17"/>
      <c r="L48" s="17"/>
      <c r="M48" s="17"/>
      <c r="N48" s="15"/>
      <c r="O48" s="15"/>
      <c r="P48" s="15"/>
      <c r="Q48" s="15"/>
      <c r="R48" s="15"/>
      <c r="S48" s="15"/>
      <c r="T48" s="15"/>
      <c r="U48" s="15"/>
    </row>
    <row r="49" spans="1:21" ht="21" customHeight="1" x14ac:dyDescent="0.2">
      <c r="A49" s="12"/>
      <c r="B49" s="12"/>
      <c r="C49" s="15"/>
      <c r="D49" s="15"/>
      <c r="E49" s="15"/>
      <c r="F49" s="15"/>
      <c r="G49" s="15"/>
      <c r="H49" s="16"/>
      <c r="I49" s="16"/>
      <c r="J49" s="17"/>
      <c r="K49" s="17"/>
      <c r="L49" s="17"/>
      <c r="M49" s="17"/>
      <c r="N49" s="15"/>
      <c r="O49" s="15"/>
      <c r="P49" s="15"/>
      <c r="Q49" s="15"/>
      <c r="R49" s="15"/>
      <c r="S49" s="15"/>
      <c r="T49" s="15"/>
      <c r="U49" s="15"/>
    </row>
    <row r="50" spans="1:21" ht="18.75" customHeight="1" x14ac:dyDescent="0.2">
      <c r="A50" s="12"/>
      <c r="B50" s="12"/>
      <c r="C50" s="15"/>
      <c r="D50" s="15"/>
      <c r="E50" s="15"/>
      <c r="F50" s="15"/>
      <c r="G50" s="15"/>
      <c r="H50" s="16"/>
      <c r="I50" s="16"/>
      <c r="J50" s="17"/>
      <c r="K50" s="17"/>
      <c r="L50" s="17"/>
      <c r="M50" s="17"/>
      <c r="N50" s="15"/>
      <c r="O50" s="15"/>
      <c r="P50" s="15"/>
      <c r="Q50" s="15"/>
      <c r="R50" s="15"/>
      <c r="S50" s="15"/>
      <c r="T50" s="15"/>
      <c r="U50" s="15"/>
    </row>
    <row r="51" spans="1:21" ht="24" customHeight="1" x14ac:dyDescent="0.2">
      <c r="A51" s="12"/>
      <c r="B51" s="12"/>
      <c r="C51" s="15"/>
      <c r="D51" s="15"/>
      <c r="E51" s="15"/>
      <c r="F51" s="15"/>
      <c r="G51" s="15"/>
      <c r="H51" s="16"/>
      <c r="I51" s="16"/>
      <c r="J51" s="17"/>
      <c r="K51" s="17"/>
      <c r="L51" s="17"/>
      <c r="M51" s="17"/>
      <c r="N51" s="15"/>
      <c r="O51" s="15"/>
      <c r="P51" s="15"/>
      <c r="Q51" s="15"/>
      <c r="R51" s="15"/>
      <c r="S51" s="15"/>
      <c r="T51" s="15"/>
      <c r="U51" s="15"/>
    </row>
    <row r="52" spans="1:21" ht="27" customHeight="1" x14ac:dyDescent="0.2">
      <c r="A52" s="12"/>
      <c r="B52" s="12"/>
      <c r="C52" s="15"/>
      <c r="D52" s="15"/>
      <c r="E52" s="15"/>
      <c r="F52" s="15"/>
      <c r="G52" s="15"/>
      <c r="H52" s="16"/>
      <c r="I52" s="16"/>
      <c r="J52" s="17"/>
      <c r="K52" s="17"/>
      <c r="L52" s="17"/>
      <c r="M52" s="17"/>
      <c r="N52" s="15"/>
      <c r="O52" s="15"/>
      <c r="P52" s="15"/>
      <c r="Q52" s="15"/>
      <c r="R52" s="15"/>
      <c r="S52" s="15"/>
      <c r="T52" s="15"/>
      <c r="U52" s="15"/>
    </row>
    <row r="53" spans="1:21" ht="25.5" customHeight="1" x14ac:dyDescent="0.2">
      <c r="C53" s="15"/>
      <c r="D53" s="15"/>
      <c r="E53" s="15"/>
      <c r="F53" s="15"/>
      <c r="G53" s="15"/>
      <c r="H53" s="16"/>
      <c r="I53" s="16"/>
      <c r="J53" s="17"/>
      <c r="K53" s="17"/>
      <c r="L53" s="17"/>
      <c r="M53" s="17"/>
      <c r="N53" s="15"/>
      <c r="O53" s="15"/>
      <c r="P53" s="15"/>
      <c r="Q53" s="15"/>
      <c r="R53" s="15"/>
      <c r="S53" s="15"/>
      <c r="T53" s="14"/>
      <c r="U53" s="14"/>
    </row>
    <row r="54" spans="1:21" ht="18" customHeight="1" x14ac:dyDescent="0.2">
      <c r="C54" s="15"/>
      <c r="D54" s="15"/>
      <c r="E54" s="15"/>
      <c r="F54" s="15"/>
      <c r="G54" s="15"/>
      <c r="H54" s="16"/>
      <c r="I54" s="16"/>
      <c r="J54" s="17"/>
      <c r="K54" s="17"/>
      <c r="L54" s="17"/>
      <c r="M54" s="17"/>
      <c r="N54" s="15"/>
      <c r="O54" s="15"/>
      <c r="P54" s="15"/>
      <c r="Q54" s="15"/>
      <c r="R54" s="15"/>
      <c r="S54" s="15"/>
      <c r="T54" s="14"/>
      <c r="U54" s="14"/>
    </row>
    <row r="55" spans="1:21" ht="18" customHeight="1" x14ac:dyDescent="0.2">
      <c r="C55" s="15"/>
      <c r="D55" s="15"/>
      <c r="E55" s="15"/>
      <c r="F55" s="15"/>
      <c r="G55" s="15"/>
      <c r="H55" s="16"/>
      <c r="I55" s="16"/>
      <c r="J55" s="17"/>
      <c r="K55" s="17"/>
      <c r="L55" s="17"/>
      <c r="M55" s="17"/>
      <c r="N55" s="15"/>
      <c r="O55" s="15"/>
      <c r="P55" s="15"/>
      <c r="Q55" s="15"/>
      <c r="R55" s="15"/>
      <c r="S55" s="15"/>
      <c r="T55" s="14"/>
      <c r="U55" s="14"/>
    </row>
    <row r="56" spans="1:21" ht="18.75" customHeight="1" x14ac:dyDescent="0.2">
      <c r="C56" s="12"/>
      <c r="D56" s="12"/>
      <c r="E56" s="12"/>
      <c r="F56" s="12"/>
      <c r="G56" s="12"/>
      <c r="H56" s="13"/>
      <c r="I56" s="13"/>
      <c r="J56" s="6"/>
      <c r="K56" s="6"/>
      <c r="L56" s="6"/>
      <c r="M56" s="6"/>
      <c r="N56" s="12"/>
      <c r="O56" s="12"/>
      <c r="P56" s="12"/>
      <c r="Q56" s="12"/>
      <c r="R56" s="12"/>
      <c r="S56" s="12"/>
    </row>
    <row r="57" spans="1:21" ht="15" customHeight="1" x14ac:dyDescent="0.2">
      <c r="C57" s="12"/>
      <c r="D57" s="12"/>
      <c r="E57" s="12"/>
      <c r="F57" s="12"/>
      <c r="G57" s="12"/>
      <c r="H57" s="13"/>
      <c r="I57" s="13"/>
      <c r="J57" s="6"/>
      <c r="K57" s="6"/>
      <c r="L57" s="6"/>
      <c r="M57" s="6"/>
      <c r="N57" s="12"/>
      <c r="O57" s="12"/>
      <c r="P57" s="12"/>
      <c r="Q57" s="12"/>
      <c r="R57" s="12"/>
      <c r="S57" s="12"/>
    </row>
    <row r="58" spans="1:21" ht="23.25" customHeight="1" x14ac:dyDescent="0.2">
      <c r="C58" s="12"/>
      <c r="D58" s="12"/>
      <c r="E58" s="12"/>
      <c r="F58" s="12"/>
      <c r="G58" s="12"/>
      <c r="H58" s="13"/>
      <c r="I58" s="13"/>
      <c r="J58" s="6"/>
      <c r="K58" s="6"/>
      <c r="L58" s="6"/>
      <c r="M58" s="6"/>
      <c r="N58" s="12"/>
      <c r="O58" s="12"/>
      <c r="P58" s="12"/>
      <c r="Q58" s="12"/>
      <c r="R58" s="12"/>
      <c r="S58" s="12"/>
    </row>
    <row r="59" spans="1:21" ht="21" customHeight="1" x14ac:dyDescent="0.2">
      <c r="C59" s="12"/>
      <c r="D59" s="12"/>
      <c r="E59" s="12"/>
      <c r="F59" s="12"/>
      <c r="G59" s="12"/>
      <c r="H59" s="13"/>
      <c r="I59" s="13"/>
      <c r="J59" s="6"/>
      <c r="K59" s="6"/>
      <c r="L59" s="6"/>
      <c r="M59" s="6"/>
      <c r="N59" s="12"/>
      <c r="O59" s="12"/>
      <c r="P59" s="12"/>
      <c r="Q59" s="12"/>
      <c r="R59" s="12"/>
      <c r="S59" s="12"/>
    </row>
    <row r="60" spans="1:21" ht="19.5" customHeight="1" x14ac:dyDescent="0.2">
      <c r="C60" s="12"/>
      <c r="D60" s="12"/>
      <c r="E60" s="12"/>
      <c r="F60" s="12"/>
      <c r="G60" s="12"/>
      <c r="H60" s="13"/>
      <c r="I60" s="13"/>
      <c r="J60" s="6"/>
      <c r="K60" s="6"/>
      <c r="L60" s="6"/>
      <c r="M60" s="6"/>
      <c r="N60" s="12"/>
      <c r="O60" s="12"/>
      <c r="P60" s="12"/>
      <c r="Q60" s="12"/>
      <c r="R60" s="12"/>
      <c r="S60" s="12"/>
    </row>
    <row r="61" spans="1:21" ht="17.25" customHeight="1" x14ac:dyDescent="0.2"/>
  </sheetData>
  <mergeCells count="9">
    <mergeCell ref="A7:A31"/>
    <mergeCell ref="C14:C15"/>
    <mergeCell ref="B8:B10"/>
    <mergeCell ref="A1:A2"/>
    <mergeCell ref="B1:P2"/>
    <mergeCell ref="C4:R4"/>
    <mergeCell ref="A5:E5"/>
    <mergeCell ref="F5:M5"/>
    <mergeCell ref="N5:R5"/>
  </mergeCells>
  <conditionalFormatting sqref="C14 F12:G15 I7:I8 H7:H10 I10 F7:F11">
    <cfRule type="expression" priority="57">
      <formula>"si numero (1=0%); sino numero (2=50%); sino numero (3=100%)"</formula>
    </cfRule>
  </conditionalFormatting>
  <conditionalFormatting sqref="I11">
    <cfRule type="expression" priority="56">
      <formula>"si numero (1=0%); sino numero (2=50%); sino numero (3=100%)"</formula>
    </cfRule>
  </conditionalFormatting>
  <conditionalFormatting sqref="H12">
    <cfRule type="expression" priority="49">
      <formula>"si numero (1=0%); sino numero (2=50%); sino numero (3=100%)"</formula>
    </cfRule>
  </conditionalFormatting>
  <conditionalFormatting sqref="P7:P16">
    <cfRule type="containsText" dxfId="131" priority="54" operator="containsText" text="SI">
      <formula>NOT(ISERROR(SEARCH("SI",P7)))</formula>
    </cfRule>
    <cfRule type="containsText" dxfId="130" priority="55" operator="containsText" text="NO">
      <formula>NOT(ISERROR(SEARCH("NO",P7)))</formula>
    </cfRule>
  </conditionalFormatting>
  <conditionalFormatting sqref="Q7:Q8 Q10:Q16">
    <cfRule type="containsText" dxfId="129" priority="53" operator="containsText" text="NO">
      <formula>NOT(ISERROR(SEARCH("NO",Q7)))</formula>
    </cfRule>
  </conditionalFormatting>
  <conditionalFormatting sqref="Q7:Q8 Q10:Q16">
    <cfRule type="containsText" dxfId="128" priority="52" operator="containsText" text="SI">
      <formula>NOT(ISERROR(SEARCH("SI",Q7)))</formula>
    </cfRule>
  </conditionalFormatting>
  <conditionalFormatting sqref="L7:M43">
    <cfRule type="colorScale" priority="51">
      <colorScale>
        <cfvo type="num" val="1"/>
        <cfvo type="num" val="2"/>
        <cfvo type="num" val="3"/>
        <color rgb="FFFF0000"/>
        <color rgb="FFFFFF00"/>
        <color rgb="FF00B050"/>
      </colorScale>
    </cfRule>
  </conditionalFormatting>
  <conditionalFormatting sqref="H11">
    <cfRule type="expression" priority="50">
      <formula>"si numero (1=0%); sino numero (2=50%); sino numero (3=100%)"</formula>
    </cfRule>
  </conditionalFormatting>
  <conditionalFormatting sqref="H13">
    <cfRule type="expression" priority="48">
      <formula>"si numero (1=0%); sino numero (2=50%); sino numero (3=100%)"</formula>
    </cfRule>
  </conditionalFormatting>
  <conditionalFormatting sqref="I9">
    <cfRule type="expression" priority="47">
      <formula>"si numero (1=0%); sino numero (2=50%); sino numero (3=100%)"</formula>
    </cfRule>
  </conditionalFormatting>
  <conditionalFormatting sqref="I12">
    <cfRule type="expression" priority="46">
      <formula>"si numero (1=0%); sino numero (2=50%); sino numero (3=100%)"</formula>
    </cfRule>
  </conditionalFormatting>
  <conditionalFormatting sqref="I13">
    <cfRule type="expression" priority="45">
      <formula>"si numero (1=0%); sino numero (2=50%); sino numero (3=100%)"</formula>
    </cfRule>
  </conditionalFormatting>
  <conditionalFormatting sqref="H14">
    <cfRule type="expression" priority="44">
      <formula>"si numero (1=0%); sino numero (2=50%); sino numero (3=100%)"</formula>
    </cfRule>
  </conditionalFormatting>
  <conditionalFormatting sqref="I14">
    <cfRule type="expression" priority="43">
      <formula>"si numero (1=0%); sino numero (2=50%); sino numero (3=100%)"</formula>
    </cfRule>
  </conditionalFormatting>
  <conditionalFormatting sqref="H15">
    <cfRule type="expression" priority="42">
      <formula>"si numero (1=0%); sino numero (2=50%); sino numero (3=100%)"</formula>
    </cfRule>
  </conditionalFormatting>
  <conditionalFormatting sqref="I15">
    <cfRule type="expression" priority="41">
      <formula>"si numero (1=0%); sino numero (2=50%); sino numero (3=100%)"</formula>
    </cfRule>
  </conditionalFormatting>
  <conditionalFormatting sqref="H16">
    <cfRule type="expression" priority="40">
      <formula>"si numero (1=0%); sino numero (2=50%); sino numero (3=100%)"</formula>
    </cfRule>
  </conditionalFormatting>
  <conditionalFormatting sqref="I16">
    <cfRule type="expression" priority="39">
      <formula>"si numero (1=0%); sino numero (2=50%); sino numero (3=100%)"</formula>
    </cfRule>
  </conditionalFormatting>
  <conditionalFormatting sqref="H17">
    <cfRule type="expression" priority="38">
      <formula>"si numero (1=0%); sino numero (2=50%); sino numero (3=100%)"</formula>
    </cfRule>
  </conditionalFormatting>
  <conditionalFormatting sqref="I17">
    <cfRule type="expression" priority="37">
      <formula>"si numero (1=0%); sino numero (2=50%); sino numero (3=100%)"</formula>
    </cfRule>
  </conditionalFormatting>
  <conditionalFormatting sqref="H18">
    <cfRule type="expression" priority="36">
      <formula>"si numero (1=0%); sino numero (2=50%); sino numero (3=100%)"</formula>
    </cfRule>
  </conditionalFormatting>
  <conditionalFormatting sqref="I18">
    <cfRule type="expression" priority="35">
      <formula>"si numero (1=0%); sino numero (2=50%); sino numero (3=100%)"</formula>
    </cfRule>
  </conditionalFormatting>
  <conditionalFormatting sqref="H19">
    <cfRule type="expression" priority="34">
      <formula>"si numero (1=0%); sino numero (2=50%); sino numero (3=100%)"</formula>
    </cfRule>
  </conditionalFormatting>
  <conditionalFormatting sqref="I19">
    <cfRule type="expression" priority="33">
      <formula>"si numero (1=0%); sino numero (2=50%); sino numero (3=100%)"</formula>
    </cfRule>
  </conditionalFormatting>
  <conditionalFormatting sqref="H20">
    <cfRule type="expression" priority="32">
      <formula>"si numero (1=0%); sino numero (2=50%); sino numero (3=100%)"</formula>
    </cfRule>
  </conditionalFormatting>
  <conditionalFormatting sqref="I20">
    <cfRule type="expression" priority="31">
      <formula>"si numero (1=0%); sino numero (2=50%); sino numero (3=100%)"</formula>
    </cfRule>
  </conditionalFormatting>
  <conditionalFormatting sqref="H21">
    <cfRule type="expression" priority="30">
      <formula>"si numero (1=0%); sino numero (2=50%); sino numero (3=100%)"</formula>
    </cfRule>
  </conditionalFormatting>
  <conditionalFormatting sqref="I21">
    <cfRule type="expression" priority="29">
      <formula>"si numero (1=0%); sino numero (2=50%); sino numero (3=100%)"</formula>
    </cfRule>
  </conditionalFormatting>
  <conditionalFormatting sqref="H22">
    <cfRule type="expression" priority="28">
      <formula>"si numero (1=0%); sino numero (2=50%); sino numero (3=100%)"</formula>
    </cfRule>
  </conditionalFormatting>
  <conditionalFormatting sqref="I22">
    <cfRule type="expression" priority="27">
      <formula>"si numero (1=0%); sino numero (2=50%); sino numero (3=100%)"</formula>
    </cfRule>
  </conditionalFormatting>
  <conditionalFormatting sqref="H23">
    <cfRule type="expression" priority="26">
      <formula>"si numero (1=0%); sino numero (2=50%); sino numero (3=100%)"</formula>
    </cfRule>
  </conditionalFormatting>
  <conditionalFormatting sqref="I23">
    <cfRule type="expression" priority="25">
      <formula>"si numero (1=0%); sino numero (2=50%); sino numero (3=100%)"</formula>
    </cfRule>
  </conditionalFormatting>
  <conditionalFormatting sqref="H24">
    <cfRule type="expression" priority="24">
      <formula>"si numero (1=0%); sino numero (2=50%); sino numero (3=100%)"</formula>
    </cfRule>
  </conditionalFormatting>
  <conditionalFormatting sqref="I24">
    <cfRule type="expression" priority="23">
      <formula>"si numero (1=0%); sino numero (2=50%); sino numero (3=100%)"</formula>
    </cfRule>
  </conditionalFormatting>
  <conditionalFormatting sqref="H25">
    <cfRule type="expression" priority="22">
      <formula>"si numero (1=0%); sino numero (2=50%); sino numero (3=100%)"</formula>
    </cfRule>
  </conditionalFormatting>
  <conditionalFormatting sqref="I25">
    <cfRule type="expression" priority="21">
      <formula>"si numero (1=0%); sino numero (2=50%); sino numero (3=100%)"</formula>
    </cfRule>
  </conditionalFormatting>
  <conditionalFormatting sqref="H26">
    <cfRule type="expression" priority="20">
      <formula>"si numero (1=0%); sino numero (2=50%); sino numero (3=100%)"</formula>
    </cfRule>
  </conditionalFormatting>
  <conditionalFormatting sqref="I26">
    <cfRule type="expression" priority="19">
      <formula>"si numero (1=0%); sino numero (2=50%); sino numero (3=100%)"</formula>
    </cfRule>
  </conditionalFormatting>
  <conditionalFormatting sqref="H27">
    <cfRule type="expression" priority="18">
      <formula>"si numero (1=0%); sino numero (2=50%); sino numero (3=100%)"</formula>
    </cfRule>
  </conditionalFormatting>
  <conditionalFormatting sqref="I27">
    <cfRule type="expression" priority="17">
      <formula>"si numero (1=0%); sino numero (2=50%); sino numero (3=100%)"</formula>
    </cfRule>
  </conditionalFormatting>
  <conditionalFormatting sqref="H28">
    <cfRule type="expression" priority="16">
      <formula>"si numero (1=0%); sino numero (2=50%); sino numero (3=100%)"</formula>
    </cfRule>
  </conditionalFormatting>
  <conditionalFormatting sqref="I28">
    <cfRule type="expression" priority="15">
      <formula>"si numero (1=0%); sino numero (2=50%); sino numero (3=100%)"</formula>
    </cfRule>
  </conditionalFormatting>
  <conditionalFormatting sqref="H29">
    <cfRule type="expression" priority="14">
      <formula>"si numero (1=0%); sino numero (2=50%); sino numero (3=100%)"</formula>
    </cfRule>
  </conditionalFormatting>
  <conditionalFormatting sqref="I29">
    <cfRule type="expression" priority="13">
      <formula>"si numero (1=0%); sino numero (2=50%); sino numero (3=100%)"</formula>
    </cfRule>
  </conditionalFormatting>
  <conditionalFormatting sqref="H30">
    <cfRule type="expression" priority="12">
      <formula>"si numero (1=0%); sino numero (2=50%); sino numero (3=100%)"</formula>
    </cfRule>
  </conditionalFormatting>
  <conditionalFormatting sqref="I30">
    <cfRule type="expression" priority="11">
      <formula>"si numero (1=0%); sino numero (2=50%); sino numero (3=100%)"</formula>
    </cfRule>
  </conditionalFormatting>
  <conditionalFormatting sqref="H31">
    <cfRule type="expression" priority="10">
      <formula>"si numero (1=0%); sino numero (2=50%); sino numero (3=100%)"</formula>
    </cfRule>
  </conditionalFormatting>
  <conditionalFormatting sqref="I31">
    <cfRule type="expression" priority="9">
      <formula>"si numero (1=0%); sino numero (2=50%); sino numero (3=100%)"</formula>
    </cfRule>
  </conditionalFormatting>
  <conditionalFormatting sqref="C7">
    <cfRule type="expression" priority="8">
      <formula>"si numero (1=0%); sino numero (2=50%); sino numero (3=100%)"</formula>
    </cfRule>
  </conditionalFormatting>
  <conditionalFormatting sqref="G7">
    <cfRule type="expression" priority="7">
      <formula>"si numero (1=0%); sino numero (2=50%); sino numero (3=100%)"</formula>
    </cfRule>
  </conditionalFormatting>
  <conditionalFormatting sqref="C8">
    <cfRule type="expression" priority="6">
      <formula>"si numero (1=0%); sino numero (2=50%); sino numero (3=100%)"</formula>
    </cfRule>
  </conditionalFormatting>
  <conditionalFormatting sqref="G8">
    <cfRule type="expression" priority="5">
      <formula>"si numero (1=0%); sino numero (2=50%); sino numero (3=100%)"</formula>
    </cfRule>
  </conditionalFormatting>
  <conditionalFormatting sqref="C9">
    <cfRule type="expression" priority="4">
      <formula>"si numero (1=0%); sino numero (2=50%); sino numero (3=100%)"</formula>
    </cfRule>
  </conditionalFormatting>
  <conditionalFormatting sqref="E9">
    <cfRule type="expression" priority="3">
      <formula>"si numero (1=0%); sino numero (2=50%); sino numero (3=100%)"</formula>
    </cfRule>
  </conditionalFormatting>
  <conditionalFormatting sqref="C10">
    <cfRule type="expression" priority="2">
      <formula>"si numero (1=0%); sino numero (2=50%); sino numero (3=100%)"</formula>
    </cfRule>
  </conditionalFormatting>
  <conditionalFormatting sqref="G10">
    <cfRule type="expression" priority="1">
      <formula>"si numero (1=0%); sino numero (2=50%); sino numero (3=100%)"</formula>
    </cfRule>
  </conditionalFormatting>
  <printOptions horizontalCentered="1"/>
  <pageMargins left="0.19685039370078741" right="0.19685039370078741" top="0.74803149606299213" bottom="0.74803149606299213" header="0.31496062992125984" footer="0.31496062992125984"/>
  <pageSetup paperSize="5" scale="5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0"/>
  <sheetViews>
    <sheetView topLeftCell="E6" zoomScale="85" zoomScaleNormal="85" workbookViewId="0">
      <selection activeCell="J23" sqref="J23"/>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23.42578125" style="1" customWidth="1"/>
    <col min="16" max="16" width="15.28515625" style="1" customWidth="1"/>
    <col min="17" max="17" width="25.42578125" style="1" customWidth="1"/>
    <col min="18" max="18" width="28.7109375" style="1" customWidth="1"/>
    <col min="19" max="16384" width="19" style="1"/>
  </cols>
  <sheetData>
    <row r="1" spans="1:20"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20"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20" ht="22.5" customHeight="1" thickBot="1" x14ac:dyDescent="0.25">
      <c r="A3" s="7"/>
      <c r="B3" s="3"/>
      <c r="C3" s="3"/>
      <c r="D3" s="3"/>
      <c r="E3" s="3"/>
      <c r="F3" s="3"/>
      <c r="G3" s="3"/>
      <c r="H3" s="11"/>
      <c r="I3" s="11"/>
      <c r="J3" s="3"/>
      <c r="K3" s="3"/>
      <c r="L3" s="3"/>
      <c r="M3" s="3"/>
      <c r="N3" s="3"/>
      <c r="O3" s="3"/>
      <c r="P3" s="3"/>
      <c r="Q3" s="8"/>
      <c r="R3" s="9"/>
    </row>
    <row r="4" spans="1:20" ht="27.75" customHeight="1" thickBot="1" x14ac:dyDescent="0.25">
      <c r="A4" s="35" t="s">
        <v>16</v>
      </c>
      <c r="B4" s="375"/>
      <c r="C4" s="460" t="s">
        <v>26</v>
      </c>
      <c r="D4" s="461"/>
      <c r="E4" s="461"/>
      <c r="F4" s="461"/>
      <c r="G4" s="461"/>
      <c r="H4" s="461"/>
      <c r="I4" s="461"/>
      <c r="J4" s="461"/>
      <c r="K4" s="461"/>
      <c r="L4" s="461"/>
      <c r="M4" s="461"/>
      <c r="N4" s="461"/>
      <c r="O4" s="461"/>
      <c r="P4" s="461"/>
      <c r="Q4" s="461"/>
      <c r="R4" s="462"/>
    </row>
    <row r="5" spans="1:20" ht="69" customHeight="1" thickBot="1" x14ac:dyDescent="0.25">
      <c r="A5" s="463" t="s">
        <v>25</v>
      </c>
      <c r="B5" s="464"/>
      <c r="C5" s="464"/>
      <c r="D5" s="464"/>
      <c r="E5" s="465"/>
      <c r="F5" s="463" t="s">
        <v>18</v>
      </c>
      <c r="G5" s="464"/>
      <c r="H5" s="464"/>
      <c r="I5" s="464"/>
      <c r="J5" s="464"/>
      <c r="K5" s="464"/>
      <c r="L5" s="464"/>
      <c r="M5" s="465"/>
      <c r="N5" s="463" t="s">
        <v>19</v>
      </c>
      <c r="O5" s="464"/>
      <c r="P5" s="464"/>
      <c r="Q5" s="464"/>
      <c r="R5" s="465"/>
    </row>
    <row r="6" spans="1:20" ht="126" customHeight="1" thickBot="1" x14ac:dyDescent="0.25">
      <c r="A6" s="46" t="s">
        <v>257</v>
      </c>
      <c r="B6" s="46" t="s">
        <v>4</v>
      </c>
      <c r="C6" s="46" t="s">
        <v>17</v>
      </c>
      <c r="D6" s="46" t="s">
        <v>5</v>
      </c>
      <c r="E6" s="46" t="s">
        <v>6</v>
      </c>
      <c r="F6" s="37" t="s">
        <v>7</v>
      </c>
      <c r="G6" s="36" t="s">
        <v>8</v>
      </c>
      <c r="H6" s="37" t="s">
        <v>13</v>
      </c>
      <c r="I6" s="37" t="s">
        <v>14</v>
      </c>
      <c r="J6" s="36" t="s">
        <v>20</v>
      </c>
      <c r="K6" s="37" t="s">
        <v>21</v>
      </c>
      <c r="L6" s="37" t="s">
        <v>27</v>
      </c>
      <c r="M6" s="37" t="s">
        <v>22</v>
      </c>
      <c r="N6" s="37" t="s">
        <v>23</v>
      </c>
      <c r="O6" s="36" t="s">
        <v>15</v>
      </c>
      <c r="P6" s="38" t="s">
        <v>24</v>
      </c>
      <c r="Q6" s="36" t="s">
        <v>11</v>
      </c>
      <c r="R6" s="39" t="s">
        <v>12</v>
      </c>
    </row>
    <row r="7" spans="1:20" s="164" customFormat="1" ht="220.5" customHeight="1" x14ac:dyDescent="0.2">
      <c r="A7" s="527" t="s">
        <v>256</v>
      </c>
      <c r="B7" s="403" t="s">
        <v>255</v>
      </c>
      <c r="C7" s="404" t="s">
        <v>254</v>
      </c>
      <c r="D7" s="404" t="s">
        <v>253</v>
      </c>
      <c r="E7" s="405" t="s">
        <v>252</v>
      </c>
      <c r="F7" s="405">
        <v>1</v>
      </c>
      <c r="G7" s="406" t="s">
        <v>251</v>
      </c>
      <c r="H7" s="381">
        <v>43151</v>
      </c>
      <c r="I7" s="187">
        <v>44185</v>
      </c>
      <c r="J7" s="405" t="s">
        <v>1008</v>
      </c>
      <c r="K7" s="185">
        <f>(100/17)</f>
        <v>5.882352941176471</v>
      </c>
      <c r="L7" s="184">
        <v>3</v>
      </c>
      <c r="M7" s="184" t="str">
        <f t="shared" ref="M7:M14" si="0">IF(L7=1,"0%",IF(L7=2,"50%",IF(L7=3,"100%","Null")))</f>
        <v>100%</v>
      </c>
      <c r="N7" s="183">
        <f t="shared" ref="N7:N14" si="1">IF(L7=1,0,IF(L7=2,K7/2,IF(L7=3,K7)))</f>
        <v>5.882352941176471</v>
      </c>
      <c r="O7" s="398" t="s">
        <v>182</v>
      </c>
      <c r="P7" s="405"/>
      <c r="Q7" s="229" t="s">
        <v>133</v>
      </c>
      <c r="R7" s="407" t="s">
        <v>226</v>
      </c>
    </row>
    <row r="8" spans="1:20" s="164" customFormat="1" ht="126" customHeight="1" x14ac:dyDescent="0.2">
      <c r="A8" s="527"/>
      <c r="B8" s="403" t="s">
        <v>250</v>
      </c>
      <c r="C8" s="408" t="s">
        <v>249</v>
      </c>
      <c r="D8" s="404" t="s">
        <v>248</v>
      </c>
      <c r="E8" s="405" t="s">
        <v>247</v>
      </c>
      <c r="F8" s="405">
        <v>1</v>
      </c>
      <c r="G8" s="406" t="s">
        <v>246</v>
      </c>
      <c r="H8" s="381">
        <v>43151</v>
      </c>
      <c r="I8" s="187">
        <v>44185</v>
      </c>
      <c r="J8" s="405" t="s">
        <v>1012</v>
      </c>
      <c r="K8" s="185">
        <f>(100/17)</f>
        <v>5.882352941176471</v>
      </c>
      <c r="L8" s="184">
        <v>2</v>
      </c>
      <c r="M8" s="184" t="str">
        <f t="shared" si="0"/>
        <v>50%</v>
      </c>
      <c r="N8" s="183">
        <f t="shared" si="1"/>
        <v>2.9411764705882355</v>
      </c>
      <c r="O8" s="398" t="s">
        <v>245</v>
      </c>
      <c r="P8" s="405"/>
      <c r="Q8" s="229" t="s">
        <v>133</v>
      </c>
      <c r="R8" s="407" t="s">
        <v>226</v>
      </c>
    </row>
    <row r="9" spans="1:20" ht="285" customHeight="1" x14ac:dyDescent="0.2">
      <c r="A9" s="527"/>
      <c r="B9" s="528" t="s">
        <v>244</v>
      </c>
      <c r="C9" s="508" t="s">
        <v>243</v>
      </c>
      <c r="D9" s="409" t="s">
        <v>242</v>
      </c>
      <c r="E9" s="186" t="s">
        <v>241</v>
      </c>
      <c r="F9" s="405">
        <v>1</v>
      </c>
      <c r="G9" s="385" t="s">
        <v>240</v>
      </c>
      <c r="H9" s="381" t="s">
        <v>239</v>
      </c>
      <c r="I9" s="410"/>
      <c r="J9" s="229" t="s">
        <v>1013</v>
      </c>
      <c r="K9" s="185">
        <f>(100/17)</f>
        <v>5.882352941176471</v>
      </c>
      <c r="L9" s="184">
        <v>2</v>
      </c>
      <c r="M9" s="184" t="str">
        <f t="shared" si="0"/>
        <v>50%</v>
      </c>
      <c r="N9" s="183">
        <f t="shared" si="1"/>
        <v>2.9411764705882355</v>
      </c>
      <c r="O9" s="237" t="s">
        <v>238</v>
      </c>
      <c r="P9" s="229"/>
      <c r="Q9" s="411">
        <v>174998208</v>
      </c>
      <c r="R9" s="229" t="s">
        <v>237</v>
      </c>
    </row>
    <row r="10" spans="1:20" ht="76.5" x14ac:dyDescent="0.2">
      <c r="A10" s="527"/>
      <c r="B10" s="529"/>
      <c r="C10" s="531"/>
      <c r="D10" s="409" t="s">
        <v>236</v>
      </c>
      <c r="E10" s="186" t="s">
        <v>235</v>
      </c>
      <c r="F10" s="405">
        <v>2</v>
      </c>
      <c r="G10" s="385" t="s">
        <v>234</v>
      </c>
      <c r="H10" s="381" t="s">
        <v>233</v>
      </c>
      <c r="I10" s="410"/>
      <c r="J10" s="405" t="s">
        <v>1014</v>
      </c>
      <c r="K10" s="185">
        <f t="shared" ref="K10:K11" si="2">(100/17)</f>
        <v>5.882352941176471</v>
      </c>
      <c r="L10" s="184">
        <v>2</v>
      </c>
      <c r="M10" s="184" t="str">
        <f t="shared" si="0"/>
        <v>50%</v>
      </c>
      <c r="N10" s="183">
        <f t="shared" si="1"/>
        <v>2.9411764705882355</v>
      </c>
      <c r="O10" s="229" t="s">
        <v>232</v>
      </c>
      <c r="P10" s="229"/>
      <c r="Q10" s="411">
        <v>824991552</v>
      </c>
      <c r="R10" s="229" t="s">
        <v>231</v>
      </c>
    </row>
    <row r="11" spans="1:20" ht="84" customHeight="1" x14ac:dyDescent="0.2">
      <c r="A11" s="527"/>
      <c r="B11" s="529"/>
      <c r="C11" s="531"/>
      <c r="D11" s="404" t="s">
        <v>230</v>
      </c>
      <c r="E11" s="404" t="s">
        <v>229</v>
      </c>
      <c r="F11" s="405">
        <v>1</v>
      </c>
      <c r="G11" s="406" t="s">
        <v>228</v>
      </c>
      <c r="H11" s="412">
        <v>43256</v>
      </c>
      <c r="I11" s="412">
        <v>43465</v>
      </c>
      <c r="J11" s="405" t="s">
        <v>1014</v>
      </c>
      <c r="K11" s="185">
        <f t="shared" si="2"/>
        <v>5.882352941176471</v>
      </c>
      <c r="L11" s="184">
        <v>3</v>
      </c>
      <c r="M11" s="184" t="str">
        <f t="shared" si="0"/>
        <v>100%</v>
      </c>
      <c r="N11" s="183">
        <f t="shared" si="1"/>
        <v>5.882352941176471</v>
      </c>
      <c r="O11" s="413" t="s">
        <v>227</v>
      </c>
      <c r="P11" s="398"/>
      <c r="Q11" s="407" t="s">
        <v>133</v>
      </c>
      <c r="R11" s="407" t="s">
        <v>226</v>
      </c>
    </row>
    <row r="12" spans="1:20" ht="287.25" customHeight="1" x14ac:dyDescent="0.2">
      <c r="A12" s="527"/>
      <c r="B12" s="530"/>
      <c r="C12" s="509"/>
      <c r="D12" s="414" t="s">
        <v>225</v>
      </c>
      <c r="E12" s="415" t="s">
        <v>224</v>
      </c>
      <c r="F12" s="416">
        <v>1</v>
      </c>
      <c r="G12" s="385" t="s">
        <v>223</v>
      </c>
      <c r="H12" s="381">
        <v>43301</v>
      </c>
      <c r="I12" s="187">
        <v>44185</v>
      </c>
      <c r="J12" s="374" t="s">
        <v>1015</v>
      </c>
      <c r="K12" s="185">
        <f>(100/17)</f>
        <v>5.882352941176471</v>
      </c>
      <c r="L12" s="184">
        <v>3</v>
      </c>
      <c r="M12" s="184" t="str">
        <f t="shared" si="0"/>
        <v>100%</v>
      </c>
      <c r="N12" s="183">
        <f t="shared" si="1"/>
        <v>5.882352941176471</v>
      </c>
      <c r="O12" s="186" t="s">
        <v>222</v>
      </c>
      <c r="P12" s="417"/>
      <c r="Q12" s="418">
        <v>68749296</v>
      </c>
      <c r="R12" s="419" t="s">
        <v>215</v>
      </c>
    </row>
    <row r="13" spans="1:20" ht="114.75" x14ac:dyDescent="0.2">
      <c r="A13" s="527"/>
      <c r="B13" s="528" t="s">
        <v>221</v>
      </c>
      <c r="C13" s="516" t="s">
        <v>220</v>
      </c>
      <c r="D13" s="409" t="s">
        <v>219</v>
      </c>
      <c r="E13" s="414" t="s">
        <v>218</v>
      </c>
      <c r="F13" s="416">
        <v>1</v>
      </c>
      <c r="G13" s="385" t="s">
        <v>217</v>
      </c>
      <c r="H13" s="381">
        <v>43151</v>
      </c>
      <c r="I13" s="187">
        <v>44185</v>
      </c>
      <c r="J13" s="374" t="s">
        <v>937</v>
      </c>
      <c r="K13" s="185">
        <f>(100/17)</f>
        <v>5.882352941176471</v>
      </c>
      <c r="L13" s="184">
        <v>1</v>
      </c>
      <c r="M13" s="184" t="str">
        <f t="shared" si="0"/>
        <v>0%</v>
      </c>
      <c r="N13" s="183">
        <f t="shared" si="1"/>
        <v>0</v>
      </c>
      <c r="O13" s="186" t="s">
        <v>216</v>
      </c>
      <c r="P13" s="417"/>
      <c r="Q13" s="418">
        <v>10000000</v>
      </c>
      <c r="R13" s="419" t="s">
        <v>215</v>
      </c>
    </row>
    <row r="14" spans="1:20" ht="140.25" customHeight="1" x14ac:dyDescent="0.2">
      <c r="A14" s="527"/>
      <c r="B14" s="529"/>
      <c r="C14" s="522"/>
      <c r="D14" s="516" t="s">
        <v>213</v>
      </c>
      <c r="E14" s="516" t="s">
        <v>214</v>
      </c>
      <c r="F14" s="516">
        <v>1</v>
      </c>
      <c r="G14" s="467" t="s">
        <v>213</v>
      </c>
      <c r="H14" s="518">
        <v>43151</v>
      </c>
      <c r="I14" s="520">
        <v>44185</v>
      </c>
      <c r="J14" s="467" t="s">
        <v>1016</v>
      </c>
      <c r="K14" s="510">
        <f>(100/17)</f>
        <v>5.882352941176471</v>
      </c>
      <c r="L14" s="512">
        <v>2</v>
      </c>
      <c r="M14" s="512" t="str">
        <f t="shared" si="0"/>
        <v>50%</v>
      </c>
      <c r="N14" s="514">
        <f t="shared" si="1"/>
        <v>2.9411764705882355</v>
      </c>
      <c r="O14" s="467" t="s">
        <v>212</v>
      </c>
      <c r="P14" s="502"/>
      <c r="Q14" s="504">
        <v>1025000</v>
      </c>
      <c r="R14" s="506" t="s">
        <v>211</v>
      </c>
    </row>
    <row r="15" spans="1:20" ht="15" customHeight="1" x14ac:dyDescent="0.2">
      <c r="A15" s="527"/>
      <c r="B15" s="529"/>
      <c r="C15" s="517"/>
      <c r="D15" s="517"/>
      <c r="E15" s="517"/>
      <c r="F15" s="517"/>
      <c r="G15" s="469"/>
      <c r="H15" s="519"/>
      <c r="I15" s="521"/>
      <c r="J15" s="469"/>
      <c r="K15" s="511"/>
      <c r="L15" s="513"/>
      <c r="M15" s="513"/>
      <c r="N15" s="515"/>
      <c r="O15" s="469"/>
      <c r="P15" s="503"/>
      <c r="Q15" s="505"/>
      <c r="R15" s="507"/>
    </row>
    <row r="16" spans="1:20" ht="204" x14ac:dyDescent="0.2">
      <c r="A16" s="527"/>
      <c r="B16" s="530"/>
      <c r="C16" s="414" t="s">
        <v>210</v>
      </c>
      <c r="D16" s="186" t="s">
        <v>209</v>
      </c>
      <c r="E16" s="186" t="s">
        <v>208</v>
      </c>
      <c r="F16" s="184">
        <v>1</v>
      </c>
      <c r="G16" s="414" t="s">
        <v>207</v>
      </c>
      <c r="H16" s="381">
        <v>43151</v>
      </c>
      <c r="I16" s="187">
        <v>44185</v>
      </c>
      <c r="J16" s="403" t="s">
        <v>937</v>
      </c>
      <c r="K16" s="228">
        <f t="shared" ref="K16:K24" si="3">(100/37)</f>
        <v>2.7027027027027026</v>
      </c>
      <c r="L16" s="227">
        <v>1</v>
      </c>
      <c r="M16" s="227" t="str">
        <f t="shared" ref="M16:M24" si="4">IF(L16=1,"0%",IF(L16=2,"50%",IF(L16=3,"100%","Null")))</f>
        <v>0%</v>
      </c>
      <c r="N16" s="183">
        <f t="shared" ref="N16:N24" si="5">IF(L16=1,0,IF(L16=2,K16/2,IF(L16=3,K16)))</f>
        <v>0</v>
      </c>
      <c r="O16" s="420" t="s">
        <v>206</v>
      </c>
      <c r="P16" s="398"/>
      <c r="Q16" s="418">
        <v>1025000</v>
      </c>
      <c r="R16" s="398" t="s">
        <v>205</v>
      </c>
      <c r="S16" s="173"/>
      <c r="T16" s="168"/>
    </row>
    <row r="17" spans="1:25" ht="374.25" customHeight="1" x14ac:dyDescent="0.2">
      <c r="A17" s="527"/>
      <c r="B17" s="528" t="s">
        <v>204</v>
      </c>
      <c r="C17" s="508" t="s">
        <v>203</v>
      </c>
      <c r="D17" s="186" t="s">
        <v>202</v>
      </c>
      <c r="E17" s="186" t="s">
        <v>202</v>
      </c>
      <c r="F17" s="184">
        <v>1</v>
      </c>
      <c r="G17" s="414" t="s">
        <v>201</v>
      </c>
      <c r="H17" s="381">
        <v>43151</v>
      </c>
      <c r="I17" s="187">
        <v>44185</v>
      </c>
      <c r="J17" s="229" t="s">
        <v>1009</v>
      </c>
      <c r="K17" s="228">
        <f t="shared" si="3"/>
        <v>2.7027027027027026</v>
      </c>
      <c r="L17" s="227">
        <v>3</v>
      </c>
      <c r="M17" s="227" t="str">
        <f t="shared" si="4"/>
        <v>100%</v>
      </c>
      <c r="N17" s="183">
        <f t="shared" si="5"/>
        <v>2.7027027027027026</v>
      </c>
      <c r="O17" s="229" t="s">
        <v>200</v>
      </c>
      <c r="P17" s="398"/>
      <c r="Q17" s="421" t="s">
        <v>133</v>
      </c>
      <c r="R17" s="398" t="s">
        <v>199</v>
      </c>
    </row>
    <row r="18" spans="1:25" ht="146.25" customHeight="1" x14ac:dyDescent="0.2">
      <c r="A18" s="527"/>
      <c r="B18" s="529"/>
      <c r="C18" s="509"/>
      <c r="D18" s="229" t="s">
        <v>198</v>
      </c>
      <c r="E18" s="229" t="s">
        <v>197</v>
      </c>
      <c r="F18" s="227">
        <v>2</v>
      </c>
      <c r="G18" s="415" t="s">
        <v>196</v>
      </c>
      <c r="H18" s="422">
        <v>42420</v>
      </c>
      <c r="I18" s="379">
        <v>42552</v>
      </c>
      <c r="J18" s="229" t="s">
        <v>1017</v>
      </c>
      <c r="K18" s="228">
        <f t="shared" si="3"/>
        <v>2.7027027027027026</v>
      </c>
      <c r="L18" s="227">
        <v>3</v>
      </c>
      <c r="M18" s="227" t="str">
        <f t="shared" si="4"/>
        <v>100%</v>
      </c>
      <c r="N18" s="183">
        <f t="shared" si="5"/>
        <v>2.7027027027027026</v>
      </c>
      <c r="O18" s="420" t="s">
        <v>195</v>
      </c>
      <c r="P18" s="241"/>
      <c r="Q18" s="421" t="s">
        <v>133</v>
      </c>
      <c r="R18" s="398" t="s">
        <v>194</v>
      </c>
    </row>
    <row r="19" spans="1:25" ht="178.5" x14ac:dyDescent="0.2">
      <c r="A19" s="527"/>
      <c r="B19" s="423" t="s">
        <v>193</v>
      </c>
      <c r="C19" s="420" t="s">
        <v>192</v>
      </c>
      <c r="D19" s="229" t="s">
        <v>191</v>
      </c>
      <c r="E19" s="229" t="s">
        <v>190</v>
      </c>
      <c r="F19" s="227">
        <v>1</v>
      </c>
      <c r="G19" s="415" t="s">
        <v>189</v>
      </c>
      <c r="H19" s="422">
        <v>42420</v>
      </c>
      <c r="I19" s="379">
        <v>42552</v>
      </c>
      <c r="J19" s="403" t="s">
        <v>937</v>
      </c>
      <c r="K19" s="228">
        <f t="shared" si="3"/>
        <v>2.7027027027027026</v>
      </c>
      <c r="L19" s="227">
        <v>1</v>
      </c>
      <c r="M19" s="227" t="str">
        <f t="shared" si="4"/>
        <v>0%</v>
      </c>
      <c r="N19" s="183">
        <f t="shared" si="5"/>
        <v>0</v>
      </c>
      <c r="O19" s="420" t="s">
        <v>188</v>
      </c>
      <c r="P19" s="424"/>
      <c r="Q19" s="425" t="s">
        <v>133</v>
      </c>
      <c r="R19" s="398" t="s">
        <v>181</v>
      </c>
      <c r="T19" s="172"/>
      <c r="U19" s="171"/>
      <c r="V19" s="170"/>
      <c r="W19" s="169"/>
      <c r="X19" s="168"/>
      <c r="Y19" s="168"/>
    </row>
    <row r="20" spans="1:25" ht="127.5" x14ac:dyDescent="0.2">
      <c r="A20" s="527"/>
      <c r="B20" s="423" t="s">
        <v>187</v>
      </c>
      <c r="C20" s="420" t="s">
        <v>186</v>
      </c>
      <c r="D20" s="229" t="s">
        <v>185</v>
      </c>
      <c r="E20" s="229" t="s">
        <v>184</v>
      </c>
      <c r="F20" s="227">
        <v>1</v>
      </c>
      <c r="G20" s="415" t="s">
        <v>183</v>
      </c>
      <c r="H20" s="422">
        <v>42420</v>
      </c>
      <c r="I20" s="379">
        <v>42552</v>
      </c>
      <c r="J20" s="403" t="s">
        <v>937</v>
      </c>
      <c r="K20" s="228">
        <f t="shared" si="3"/>
        <v>2.7027027027027026</v>
      </c>
      <c r="L20" s="227">
        <v>1</v>
      </c>
      <c r="M20" s="227" t="str">
        <f t="shared" si="4"/>
        <v>0%</v>
      </c>
      <c r="N20" s="183">
        <f t="shared" si="5"/>
        <v>0</v>
      </c>
      <c r="O20" s="420" t="s">
        <v>182</v>
      </c>
      <c r="P20" s="424"/>
      <c r="Q20" s="425" t="s">
        <v>133</v>
      </c>
      <c r="R20" s="398" t="s">
        <v>181</v>
      </c>
      <c r="T20" s="166"/>
      <c r="U20" s="166"/>
      <c r="V20" s="166"/>
      <c r="W20" s="166"/>
      <c r="X20" s="166"/>
      <c r="Y20" s="166"/>
    </row>
    <row r="21" spans="1:25" ht="102" customHeight="1" x14ac:dyDescent="0.2">
      <c r="A21" s="527"/>
      <c r="B21" s="523" t="s">
        <v>180</v>
      </c>
      <c r="C21" s="467" t="s">
        <v>179</v>
      </c>
      <c r="D21" s="524" t="s">
        <v>178</v>
      </c>
      <c r="E21" s="524" t="s">
        <v>177</v>
      </c>
      <c r="F21" s="229">
        <v>1</v>
      </c>
      <c r="G21" s="415" t="s">
        <v>176</v>
      </c>
      <c r="H21" s="422">
        <v>42420</v>
      </c>
      <c r="I21" s="379">
        <v>43089</v>
      </c>
      <c r="J21" s="229" t="s">
        <v>1018</v>
      </c>
      <c r="K21" s="228">
        <f t="shared" si="3"/>
        <v>2.7027027027027026</v>
      </c>
      <c r="L21" s="227">
        <v>2</v>
      </c>
      <c r="M21" s="227" t="str">
        <f t="shared" si="4"/>
        <v>50%</v>
      </c>
      <c r="N21" s="183">
        <f t="shared" si="5"/>
        <v>1.3513513513513513</v>
      </c>
      <c r="O21" s="420" t="s">
        <v>175</v>
      </c>
      <c r="P21" s="426"/>
      <c r="Q21" s="427">
        <v>1025000</v>
      </c>
      <c r="R21" s="398" t="s">
        <v>170</v>
      </c>
      <c r="T21" s="166"/>
      <c r="U21" s="166"/>
      <c r="V21" s="166"/>
      <c r="W21" s="166"/>
      <c r="X21" s="166"/>
      <c r="Y21" s="166"/>
    </row>
    <row r="22" spans="1:25" ht="186.75" customHeight="1" x14ac:dyDescent="0.2">
      <c r="A22" s="527"/>
      <c r="B22" s="523"/>
      <c r="C22" s="468"/>
      <c r="D22" s="525"/>
      <c r="E22" s="525"/>
      <c r="F22" s="229">
        <v>2</v>
      </c>
      <c r="G22" s="428" t="s">
        <v>939</v>
      </c>
      <c r="H22" s="381" t="s">
        <v>172</v>
      </c>
      <c r="I22" s="379"/>
      <c r="J22" s="229" t="s">
        <v>1010</v>
      </c>
      <c r="K22" s="228">
        <f t="shared" si="3"/>
        <v>2.7027027027027026</v>
      </c>
      <c r="L22" s="227">
        <v>3</v>
      </c>
      <c r="M22" s="227" t="str">
        <f t="shared" si="4"/>
        <v>100%</v>
      </c>
      <c r="N22" s="183">
        <f t="shared" si="5"/>
        <v>2.7027027027027026</v>
      </c>
      <c r="O22" s="229" t="s">
        <v>174</v>
      </c>
      <c r="P22" s="229"/>
      <c r="Q22" s="429">
        <v>5000000</v>
      </c>
      <c r="R22" s="398" t="s">
        <v>170</v>
      </c>
      <c r="T22" s="166"/>
      <c r="U22" s="166"/>
      <c r="V22" s="166"/>
      <c r="W22" s="166"/>
      <c r="X22" s="166"/>
      <c r="Y22" s="166"/>
    </row>
    <row r="23" spans="1:25" ht="141.75" customHeight="1" x14ac:dyDescent="0.2">
      <c r="A23" s="527"/>
      <c r="B23" s="523"/>
      <c r="C23" s="469"/>
      <c r="D23" s="526"/>
      <c r="E23" s="526"/>
      <c r="F23" s="229">
        <v>3</v>
      </c>
      <c r="G23" s="430" t="s">
        <v>173</v>
      </c>
      <c r="H23" s="381" t="s">
        <v>172</v>
      </c>
      <c r="I23" s="379"/>
      <c r="J23" s="229" t="s">
        <v>1019</v>
      </c>
      <c r="K23" s="228">
        <f t="shared" si="3"/>
        <v>2.7027027027027026</v>
      </c>
      <c r="L23" s="227">
        <v>3</v>
      </c>
      <c r="M23" s="227" t="str">
        <f t="shared" si="4"/>
        <v>100%</v>
      </c>
      <c r="N23" s="183">
        <f t="shared" si="5"/>
        <v>2.7027027027027026</v>
      </c>
      <c r="O23" s="431" t="s">
        <v>171</v>
      </c>
      <c r="P23" s="229"/>
      <c r="Q23" s="425" t="s">
        <v>133</v>
      </c>
      <c r="R23" s="398" t="s">
        <v>170</v>
      </c>
      <c r="T23" s="166"/>
      <c r="U23" s="166"/>
      <c r="V23" s="166"/>
      <c r="W23" s="166"/>
      <c r="X23" s="166"/>
      <c r="Y23" s="166"/>
    </row>
    <row r="24" spans="1:25" ht="135" customHeight="1" x14ac:dyDescent="0.2">
      <c r="A24" s="527"/>
      <c r="B24" s="523"/>
      <c r="C24" s="432" t="s">
        <v>169</v>
      </c>
      <c r="D24" s="409" t="s">
        <v>168</v>
      </c>
      <c r="E24" s="186" t="s">
        <v>167</v>
      </c>
      <c r="F24" s="416">
        <v>1</v>
      </c>
      <c r="G24" s="186" t="s">
        <v>166</v>
      </c>
      <c r="H24" s="433">
        <v>43256</v>
      </c>
      <c r="I24" s="433">
        <v>43465</v>
      </c>
      <c r="J24" s="416" t="s">
        <v>1011</v>
      </c>
      <c r="K24" s="185">
        <f t="shared" si="3"/>
        <v>2.7027027027027026</v>
      </c>
      <c r="L24" s="184">
        <v>3</v>
      </c>
      <c r="M24" s="184" t="str">
        <f t="shared" si="4"/>
        <v>100%</v>
      </c>
      <c r="N24" s="183">
        <f t="shared" si="5"/>
        <v>2.7027027027027026</v>
      </c>
      <c r="O24" s="421"/>
      <c r="P24" s="417"/>
      <c r="Q24" s="421" t="s">
        <v>133</v>
      </c>
      <c r="R24" s="421" t="s">
        <v>165</v>
      </c>
      <c r="T24" s="164"/>
      <c r="U24" s="164"/>
      <c r="V24" s="164"/>
      <c r="W24" s="164"/>
      <c r="X24" s="164"/>
      <c r="Y24" s="164"/>
    </row>
    <row r="25" spans="1:25" ht="18.75" customHeight="1" x14ac:dyDescent="0.2">
      <c r="C25" s="12"/>
      <c r="D25" s="12"/>
      <c r="E25" s="12"/>
      <c r="F25" s="12"/>
      <c r="G25" s="12"/>
      <c r="H25" s="13"/>
      <c r="I25" s="13"/>
      <c r="J25" s="6"/>
      <c r="K25" s="6"/>
      <c r="L25" s="6"/>
      <c r="M25" s="6"/>
      <c r="N25" s="12"/>
      <c r="O25" s="12"/>
      <c r="P25" s="12"/>
      <c r="Q25" s="163">
        <f>SUM(Q9:Q24)</f>
        <v>1086814056</v>
      </c>
      <c r="R25" s="12"/>
      <c r="S25" s="12"/>
    </row>
    <row r="26" spans="1:25" ht="15" customHeight="1" x14ac:dyDescent="0.2">
      <c r="C26" s="12"/>
      <c r="D26" s="12"/>
      <c r="E26" s="12"/>
      <c r="F26" s="12"/>
      <c r="G26" s="12"/>
      <c r="H26" s="13"/>
      <c r="I26" s="13"/>
      <c r="J26" s="6"/>
      <c r="K26" s="6"/>
      <c r="L26" s="6"/>
      <c r="M26" s="6"/>
      <c r="N26" s="12"/>
      <c r="O26" s="12"/>
      <c r="P26" s="12"/>
      <c r="Q26" s="12"/>
      <c r="R26" s="12"/>
      <c r="S26" s="12"/>
    </row>
    <row r="27" spans="1:25" ht="23.25" customHeight="1" x14ac:dyDescent="0.2">
      <c r="C27" s="12"/>
      <c r="D27" s="12"/>
      <c r="E27" s="12"/>
      <c r="F27" s="12"/>
      <c r="G27" s="12"/>
      <c r="H27" s="13"/>
      <c r="I27" s="13"/>
      <c r="J27" s="6"/>
      <c r="K27" s="6"/>
      <c r="L27" s="6"/>
      <c r="M27" s="6"/>
      <c r="N27" s="12"/>
      <c r="O27" s="12"/>
      <c r="P27" s="12"/>
      <c r="Q27" s="12"/>
      <c r="R27" s="12"/>
      <c r="S27" s="12"/>
    </row>
    <row r="28" spans="1:25" ht="21" customHeight="1" x14ac:dyDescent="0.2">
      <c r="C28" s="12"/>
      <c r="D28" s="12"/>
      <c r="E28" s="12"/>
      <c r="F28" s="12"/>
      <c r="G28" s="12"/>
      <c r="H28" s="13"/>
      <c r="I28" s="13"/>
      <c r="J28" s="6"/>
      <c r="K28" s="6"/>
      <c r="L28" s="6"/>
      <c r="M28" s="6"/>
      <c r="N28" s="12"/>
      <c r="O28" s="12"/>
      <c r="P28" s="12"/>
      <c r="Q28" s="12"/>
      <c r="R28" s="12"/>
      <c r="S28" s="12"/>
    </row>
    <row r="29" spans="1:25" ht="19.5" customHeight="1" x14ac:dyDescent="0.2">
      <c r="C29" s="12"/>
      <c r="D29" s="12"/>
      <c r="E29" s="12"/>
      <c r="F29" s="12"/>
      <c r="G29" s="12"/>
      <c r="H29" s="13"/>
      <c r="I29" s="13"/>
      <c r="J29" s="6"/>
      <c r="K29" s="6"/>
      <c r="L29" s="6"/>
      <c r="M29" s="6"/>
      <c r="N29" s="12"/>
      <c r="O29" s="12"/>
      <c r="P29" s="12"/>
      <c r="Q29" s="12"/>
      <c r="R29" s="12"/>
      <c r="S29" s="12"/>
    </row>
    <row r="30" spans="1:25" ht="17.25" customHeight="1" x14ac:dyDescent="0.2"/>
  </sheetData>
  <mergeCells count="32">
    <mergeCell ref="B21:B24"/>
    <mergeCell ref="E21:E23"/>
    <mergeCell ref="D21:D23"/>
    <mergeCell ref="C21:C23"/>
    <mergeCell ref="A7:A24"/>
    <mergeCell ref="B9:B12"/>
    <mergeCell ref="C9:C12"/>
    <mergeCell ref="B13:B16"/>
    <mergeCell ref="B17:B18"/>
    <mergeCell ref="D14:D15"/>
    <mergeCell ref="E14:E15"/>
    <mergeCell ref="O14:O15"/>
    <mergeCell ref="P14:P15"/>
    <mergeCell ref="Q14:Q15"/>
    <mergeCell ref="R14:R15"/>
    <mergeCell ref="C17:C18"/>
    <mergeCell ref="J14:J15"/>
    <mergeCell ref="K14:K15"/>
    <mergeCell ref="L14:L15"/>
    <mergeCell ref="M14:M15"/>
    <mergeCell ref="N14:N15"/>
    <mergeCell ref="G14:G15"/>
    <mergeCell ref="F14:F15"/>
    <mergeCell ref="H14:H15"/>
    <mergeCell ref="I14:I15"/>
    <mergeCell ref="C13:C15"/>
    <mergeCell ref="A1:A2"/>
    <mergeCell ref="B1:P2"/>
    <mergeCell ref="C4:R4"/>
    <mergeCell ref="A5:E5"/>
    <mergeCell ref="F5:M5"/>
    <mergeCell ref="N5:R5"/>
  </mergeCells>
  <conditionalFormatting sqref="F24:I24">
    <cfRule type="expression" priority="95">
      <formula>"si numero (1=0%); sino numero (2=50%); sino numero (3=100%)"</formula>
    </cfRule>
  </conditionalFormatting>
  <conditionalFormatting sqref="P24">
    <cfRule type="containsText" dxfId="127" priority="93" operator="containsText" text="SI">
      <formula>NOT(ISERROR(SEARCH("SI",P24)))</formula>
    </cfRule>
    <cfRule type="containsText" dxfId="126" priority="94" operator="containsText" text="NO">
      <formula>NOT(ISERROR(SEARCH("NO",P24)))</formula>
    </cfRule>
  </conditionalFormatting>
  <conditionalFormatting sqref="Q24">
    <cfRule type="containsText" dxfId="125" priority="92" operator="containsText" text="NO">
      <formula>NOT(ISERROR(SEARCH("NO",Q24)))</formula>
    </cfRule>
  </conditionalFormatting>
  <conditionalFormatting sqref="Q24">
    <cfRule type="containsText" dxfId="124" priority="91" operator="containsText" text="SI">
      <formula>NOT(ISERROR(SEARCH("SI",Q24)))</formula>
    </cfRule>
  </conditionalFormatting>
  <conditionalFormatting sqref="L24:M24">
    <cfRule type="colorScale" priority="90">
      <colorScale>
        <cfvo type="num" val="1"/>
        <cfvo type="num" val="2"/>
        <cfvo type="num" val="3"/>
        <color rgb="FFFF0000"/>
        <color rgb="FFFFFF00"/>
        <color rgb="FF00B050"/>
      </colorScale>
    </cfRule>
  </conditionalFormatting>
  <conditionalFormatting sqref="F9">
    <cfRule type="expression" priority="83">
      <formula>"si numero (1=0%); sino numero (2=50%); sino numero (3=100%)"</formula>
    </cfRule>
  </conditionalFormatting>
  <conditionalFormatting sqref="P9">
    <cfRule type="containsText" dxfId="123" priority="81" operator="containsText" text="SI">
      <formula>NOT(ISERROR(SEARCH("SI",P9)))</formula>
    </cfRule>
    <cfRule type="containsText" dxfId="122" priority="82" operator="containsText" text="NO">
      <formula>NOT(ISERROR(SEARCH("NO",P9)))</formula>
    </cfRule>
  </conditionalFormatting>
  <conditionalFormatting sqref="L9:M9">
    <cfRule type="colorScale" priority="80">
      <colorScale>
        <cfvo type="num" val="1"/>
        <cfvo type="num" val="2"/>
        <cfvo type="num" val="3"/>
        <color rgb="FFFF0000"/>
        <color rgb="FFFFFF00"/>
        <color rgb="FF00B050"/>
      </colorScale>
    </cfRule>
  </conditionalFormatting>
  <conditionalFormatting sqref="H9">
    <cfRule type="expression" priority="79">
      <formula>"si numero (1=0%); sino numero (2=50%); sino numero (3=100%)"</formula>
    </cfRule>
  </conditionalFormatting>
  <conditionalFormatting sqref="I9">
    <cfRule type="expression" priority="78">
      <formula>"si numero (1=0%); sino numero (2=50%); sino numero (3=100%)"</formula>
    </cfRule>
  </conditionalFormatting>
  <conditionalFormatting sqref="F10 F12:F14">
    <cfRule type="expression" priority="89">
      <formula>"si numero (1=0%); sino numero (2=50%); sino numero (3=100%)"</formula>
    </cfRule>
  </conditionalFormatting>
  <conditionalFormatting sqref="P10 P18">
    <cfRule type="containsText" dxfId="121" priority="87" operator="containsText" text="SI">
      <formula>NOT(ISERROR(SEARCH("SI",P10)))</formula>
    </cfRule>
    <cfRule type="containsText" dxfId="120" priority="88" operator="containsText" text="NO">
      <formula>NOT(ISERROR(SEARCH("NO",P10)))</formula>
    </cfRule>
  </conditionalFormatting>
  <conditionalFormatting sqref="L10:M10">
    <cfRule type="colorScale" priority="86">
      <colorScale>
        <cfvo type="num" val="1"/>
        <cfvo type="num" val="2"/>
        <cfvo type="num" val="3"/>
        <color rgb="FFFF0000"/>
        <color rgb="FFFFFF00"/>
        <color rgb="FF00B050"/>
      </colorScale>
    </cfRule>
  </conditionalFormatting>
  <conditionalFormatting sqref="H10">
    <cfRule type="expression" priority="85">
      <formula>"si numero (1=0%); sino numero (2=50%); sino numero (3=100%)"</formula>
    </cfRule>
  </conditionalFormatting>
  <conditionalFormatting sqref="I10">
    <cfRule type="expression" priority="84">
      <formula>"si numero (1=0%); sino numero (2=50%); sino numero (3=100%)"</formula>
    </cfRule>
  </conditionalFormatting>
  <conditionalFormatting sqref="D12">
    <cfRule type="expression" priority="77">
      <formula>"si numero (1=0%); sino numero (2=50%); sino numero (3=100%)"</formula>
    </cfRule>
  </conditionalFormatting>
  <conditionalFormatting sqref="H12:I12">
    <cfRule type="expression" priority="76">
      <formula>"si numero (1=0%); sino numero (2=50%); sino numero (3=100%)"</formula>
    </cfRule>
  </conditionalFormatting>
  <conditionalFormatting sqref="P12">
    <cfRule type="containsText" dxfId="119" priority="74" operator="containsText" text="SI">
      <formula>NOT(ISERROR(SEARCH("SI",P12)))</formula>
    </cfRule>
    <cfRule type="containsText" dxfId="118" priority="75" operator="containsText" text="NO">
      <formula>NOT(ISERROR(SEARCH("NO",P12)))</formula>
    </cfRule>
  </conditionalFormatting>
  <conditionalFormatting sqref="Q12">
    <cfRule type="containsText" dxfId="117" priority="73" operator="containsText" text="NO">
      <formula>NOT(ISERROR(SEARCH("NO",Q12)))</formula>
    </cfRule>
  </conditionalFormatting>
  <conditionalFormatting sqref="Q12">
    <cfRule type="containsText" dxfId="116" priority="72" operator="containsText" text="SI">
      <formula>NOT(ISERROR(SEARCH("SI",Q12)))</formula>
    </cfRule>
  </conditionalFormatting>
  <conditionalFormatting sqref="L12:M12">
    <cfRule type="colorScale" priority="71">
      <colorScale>
        <cfvo type="num" val="1"/>
        <cfvo type="num" val="2"/>
        <cfvo type="num" val="3"/>
        <color rgb="FFFF0000"/>
        <color rgb="FFFFFF00"/>
        <color rgb="FF00B050"/>
      </colorScale>
    </cfRule>
  </conditionalFormatting>
  <conditionalFormatting sqref="H7:I7">
    <cfRule type="expression" priority="66">
      <formula>"si numero (1=0%); sino numero (2=50%); sino numero (3=100%)"</formula>
    </cfRule>
  </conditionalFormatting>
  <conditionalFormatting sqref="H8:I8">
    <cfRule type="expression" priority="62">
      <formula>"si numero (1=0%); sino numero (2=50%); sino numero (3=100%)"</formula>
    </cfRule>
  </conditionalFormatting>
  <conditionalFormatting sqref="F7:G8">
    <cfRule type="expression" priority="70">
      <formula>"si numero (1=0%); sino numero (2=50%); sino numero (3=100%)"</formula>
    </cfRule>
  </conditionalFormatting>
  <conditionalFormatting sqref="P7">
    <cfRule type="containsText" dxfId="115" priority="68" operator="containsText" text="SI">
      <formula>NOT(ISERROR(SEARCH("SI",P7)))</formula>
    </cfRule>
    <cfRule type="containsText" dxfId="114" priority="69" operator="containsText" text="NO">
      <formula>NOT(ISERROR(SEARCH("NO",P7)))</formula>
    </cfRule>
  </conditionalFormatting>
  <conditionalFormatting sqref="L7:M7">
    <cfRule type="colorScale" priority="67">
      <colorScale>
        <cfvo type="num" val="1"/>
        <cfvo type="num" val="2"/>
        <cfvo type="num" val="3"/>
        <color rgb="FFFF0000"/>
        <color rgb="FFFFFF00"/>
        <color rgb="FF00B050"/>
      </colorScale>
    </cfRule>
  </conditionalFormatting>
  <conditionalFormatting sqref="P8">
    <cfRule type="containsText" dxfId="113" priority="64" operator="containsText" text="SI">
      <formula>NOT(ISERROR(SEARCH("SI",P8)))</formula>
    </cfRule>
    <cfRule type="containsText" dxfId="112" priority="65" operator="containsText" text="NO">
      <formula>NOT(ISERROR(SEARCH("NO",P8)))</formula>
    </cfRule>
  </conditionalFormatting>
  <conditionalFormatting sqref="L8:M8">
    <cfRule type="colorScale" priority="63">
      <colorScale>
        <cfvo type="num" val="1"/>
        <cfvo type="num" val="2"/>
        <cfvo type="num" val="3"/>
        <color rgb="FFFF0000"/>
        <color rgb="FFFFFF00"/>
        <color rgb="FF00B050"/>
      </colorScale>
    </cfRule>
  </conditionalFormatting>
  <conditionalFormatting sqref="E13">
    <cfRule type="expression" priority="61">
      <formula>"si numero (1=0%); sino numero (2=50%); sino numero (3=100%)"</formula>
    </cfRule>
  </conditionalFormatting>
  <conditionalFormatting sqref="H13:I13">
    <cfRule type="expression" priority="60">
      <formula>"si numero (1=0%); sino numero (2=50%); sino numero (3=100%)"</formula>
    </cfRule>
  </conditionalFormatting>
  <conditionalFormatting sqref="P13">
    <cfRule type="containsText" dxfId="111" priority="58" operator="containsText" text="SI">
      <formula>NOT(ISERROR(SEARCH("SI",P13)))</formula>
    </cfRule>
    <cfRule type="containsText" dxfId="110" priority="59" operator="containsText" text="NO">
      <formula>NOT(ISERROR(SEARCH("NO",P13)))</formula>
    </cfRule>
  </conditionalFormatting>
  <conditionalFormatting sqref="L13:M13">
    <cfRule type="colorScale" priority="57">
      <colorScale>
        <cfvo type="num" val="1"/>
        <cfvo type="num" val="2"/>
        <cfvo type="num" val="3"/>
        <color rgb="FFFF0000"/>
        <color rgb="FFFFFF00"/>
        <color rgb="FF00B050"/>
      </colorScale>
    </cfRule>
  </conditionalFormatting>
  <conditionalFormatting sqref="D14">
    <cfRule type="expression" priority="56">
      <formula>"si numero (1=0%); sino numero (2=50%); sino numero (3=100%)"</formula>
    </cfRule>
  </conditionalFormatting>
  <conditionalFormatting sqref="L14:M14">
    <cfRule type="colorScale" priority="55">
      <colorScale>
        <cfvo type="num" val="1"/>
        <cfvo type="num" val="2"/>
        <cfvo type="num" val="3"/>
        <color rgb="FFFF0000"/>
        <color rgb="FFFFFF00"/>
        <color rgb="FF00B050"/>
      </colorScale>
    </cfRule>
  </conditionalFormatting>
  <conditionalFormatting sqref="H16:I16">
    <cfRule type="expression" priority="47">
      <formula>"si numero (1=0%); sino numero (2=50%); sino numero (3=100%)"</formula>
    </cfRule>
  </conditionalFormatting>
  <conditionalFormatting sqref="G14">
    <cfRule type="expression" priority="54">
      <formula>"si numero (1=0%); sino numero (2=50%); sino numero (3=100%)"</formula>
    </cfRule>
  </conditionalFormatting>
  <conditionalFormatting sqref="H14:I14">
    <cfRule type="expression" priority="53">
      <formula>"si numero (1=0%); sino numero (2=50%); sino numero (3=100%)"</formula>
    </cfRule>
  </conditionalFormatting>
  <conditionalFormatting sqref="C13">
    <cfRule type="expression" priority="52">
      <formula>"si numero (1=0%); sino numero (2=50%); sino numero (3=100%)"</formula>
    </cfRule>
  </conditionalFormatting>
  <conditionalFormatting sqref="F17:G17">
    <cfRule type="expression" priority="44">
      <formula>"si numero (1=0%); sino numero (2=50%); sino numero (3=100%)"</formula>
    </cfRule>
  </conditionalFormatting>
  <conditionalFormatting sqref="Q14">
    <cfRule type="containsText" dxfId="109" priority="51" operator="containsText" text="NO">
      <formula>NOT(ISERROR(SEARCH("NO",Q14)))</formula>
    </cfRule>
  </conditionalFormatting>
  <conditionalFormatting sqref="Q14">
    <cfRule type="containsText" dxfId="108" priority="50" operator="containsText" text="SI">
      <formula>NOT(ISERROR(SEARCH("SI",Q14)))</formula>
    </cfRule>
  </conditionalFormatting>
  <conditionalFormatting sqref="Q17">
    <cfRule type="containsText" dxfId="107" priority="41" operator="containsText" text="NO">
      <formula>NOT(ISERROR(SEARCH("NO",Q17)))</formula>
    </cfRule>
  </conditionalFormatting>
  <conditionalFormatting sqref="Q17">
    <cfRule type="containsText" dxfId="106" priority="40" operator="containsText" text="SI">
      <formula>NOT(ISERROR(SEARCH("SI",Q17)))</formula>
    </cfRule>
  </conditionalFormatting>
  <conditionalFormatting sqref="C16 F16:G16">
    <cfRule type="expression" priority="49">
      <formula>"si numero (1=0%); sino numero (2=50%); sino numero (3=100%)"</formula>
    </cfRule>
  </conditionalFormatting>
  <conditionalFormatting sqref="L16:M16">
    <cfRule type="colorScale" priority="48">
      <colorScale>
        <cfvo type="num" val="1"/>
        <cfvo type="num" val="2"/>
        <cfvo type="num" val="3"/>
        <color rgb="FFFF0000"/>
        <color rgb="FFFFFF00"/>
        <color rgb="FF00B050"/>
      </colorScale>
    </cfRule>
  </conditionalFormatting>
  <conditionalFormatting sqref="Q16">
    <cfRule type="containsText" dxfId="105" priority="46" operator="containsText" text="NO">
      <formula>NOT(ISERROR(SEARCH("NO",Q16)))</formula>
    </cfRule>
  </conditionalFormatting>
  <conditionalFormatting sqref="Q16">
    <cfRule type="containsText" dxfId="104" priority="45" operator="containsText" text="SI">
      <formula>NOT(ISERROR(SEARCH("SI",Q16)))</formula>
    </cfRule>
  </conditionalFormatting>
  <conditionalFormatting sqref="L17:M17">
    <cfRule type="colorScale" priority="43">
      <colorScale>
        <cfvo type="num" val="1"/>
        <cfvo type="num" val="2"/>
        <cfvo type="num" val="3"/>
        <color rgb="FFFF0000"/>
        <color rgb="FFFFFF00"/>
        <color rgb="FF00B050"/>
      </colorScale>
    </cfRule>
  </conditionalFormatting>
  <conditionalFormatting sqref="H17:I17">
    <cfRule type="expression" priority="42">
      <formula>"si numero (1=0%); sino numero (2=50%); sino numero (3=100%)"</formula>
    </cfRule>
  </conditionalFormatting>
  <conditionalFormatting sqref="F18:G18">
    <cfRule type="expression" priority="39">
      <formula>"si numero (1=0%); sino numero (2=50%); sino numero (3=100%)"</formula>
    </cfRule>
  </conditionalFormatting>
  <conditionalFormatting sqref="H18">
    <cfRule type="expression" priority="38">
      <formula>"si numero (1=0%); sino numero (2=50%); sino numero (3=100%)"</formula>
    </cfRule>
  </conditionalFormatting>
  <conditionalFormatting sqref="I18">
    <cfRule type="expression" priority="37">
      <formula>"si numero (1=0%); sino numero (2=50%); sino numero (3=100%)"</formula>
    </cfRule>
  </conditionalFormatting>
  <conditionalFormatting sqref="L18:M18">
    <cfRule type="colorScale" priority="36">
      <colorScale>
        <cfvo type="num" val="1"/>
        <cfvo type="num" val="2"/>
        <cfvo type="num" val="3"/>
        <color rgb="FFFF0000"/>
        <color rgb="FFFFFF00"/>
        <color rgb="FF00B050"/>
      </colorScale>
    </cfRule>
  </conditionalFormatting>
  <conditionalFormatting sqref="Q18">
    <cfRule type="containsText" dxfId="103" priority="35" operator="containsText" text="NO">
      <formula>NOT(ISERROR(SEARCH("NO",Q18)))</formula>
    </cfRule>
  </conditionalFormatting>
  <conditionalFormatting sqref="Q18">
    <cfRule type="containsText" dxfId="102" priority="34" operator="containsText" text="SI">
      <formula>NOT(ISERROR(SEARCH("SI",Q18)))</formula>
    </cfRule>
  </conditionalFormatting>
  <conditionalFormatting sqref="F19:G19">
    <cfRule type="expression" priority="33">
      <formula>"si numero (1=0%); sino numero (2=50%); sino numero (3=100%)"</formula>
    </cfRule>
  </conditionalFormatting>
  <conditionalFormatting sqref="T19">
    <cfRule type="expression" priority="32">
      <formula>"si numero (1=0%); sino numero (2=50%); sino numero (3=100%)"</formula>
    </cfRule>
  </conditionalFormatting>
  <conditionalFormatting sqref="U19">
    <cfRule type="expression" priority="31">
      <formula>"si numero (1=0%); sino numero (2=50%); sino numero (3=100%)"</formula>
    </cfRule>
  </conditionalFormatting>
  <conditionalFormatting sqref="H19">
    <cfRule type="expression" priority="30">
      <formula>"si numero (1=0%); sino numero (2=50%); sino numero (3=100%)"</formula>
    </cfRule>
  </conditionalFormatting>
  <conditionalFormatting sqref="I19">
    <cfRule type="expression" priority="29">
      <formula>"si numero (1=0%); sino numero (2=50%); sino numero (3=100%)"</formula>
    </cfRule>
  </conditionalFormatting>
  <conditionalFormatting sqref="L19:M19">
    <cfRule type="colorScale" priority="28">
      <colorScale>
        <cfvo type="num" val="1"/>
        <cfvo type="num" val="2"/>
        <cfvo type="num" val="3"/>
        <color rgb="FFFF0000"/>
        <color rgb="FFFFFF00"/>
        <color rgb="FF00B050"/>
      </colorScale>
    </cfRule>
  </conditionalFormatting>
  <conditionalFormatting sqref="F20:G20">
    <cfRule type="expression" priority="27">
      <formula>"si numero (1=0%); sino numero (2=50%); sino numero (3=100%)"</formula>
    </cfRule>
  </conditionalFormatting>
  <conditionalFormatting sqref="H20">
    <cfRule type="expression" priority="26">
      <formula>"si numero (1=0%); sino numero (2=50%); sino numero (3=100%)"</formula>
    </cfRule>
  </conditionalFormatting>
  <conditionalFormatting sqref="I20">
    <cfRule type="expression" priority="25">
      <formula>"si numero (1=0%); sino numero (2=50%); sino numero (3=100%)"</formula>
    </cfRule>
  </conditionalFormatting>
  <conditionalFormatting sqref="L20:M20">
    <cfRule type="colorScale" priority="24">
      <colorScale>
        <cfvo type="num" val="1"/>
        <cfvo type="num" val="2"/>
        <cfvo type="num" val="3"/>
        <color rgb="FFFF0000"/>
        <color rgb="FFFFFF00"/>
        <color rgb="FF00B050"/>
      </colorScale>
    </cfRule>
  </conditionalFormatting>
  <conditionalFormatting sqref="F11:G11">
    <cfRule type="expression" priority="23">
      <formula>"si numero (1=0%); sino numero (2=50%); sino numero (3=100%)"</formula>
    </cfRule>
  </conditionalFormatting>
  <conditionalFormatting sqref="I11">
    <cfRule type="expression" priority="22">
      <formula>"si numero (1=0%); sino numero (2=50%); sino numero (3=100%)"</formula>
    </cfRule>
  </conditionalFormatting>
  <conditionalFormatting sqref="Q11">
    <cfRule type="containsText" dxfId="101" priority="20" operator="containsText" text="SI">
      <formula>NOT(ISERROR(SEARCH("SI",Q11)))</formula>
    </cfRule>
    <cfRule type="containsText" dxfId="100" priority="21" operator="containsText" text="NO">
      <formula>NOT(ISERROR(SEARCH("NO",Q11)))</formula>
    </cfRule>
  </conditionalFormatting>
  <conditionalFormatting sqref="L11:M11">
    <cfRule type="colorScale" priority="19">
      <colorScale>
        <cfvo type="num" val="1"/>
        <cfvo type="num" val="2"/>
        <cfvo type="num" val="3"/>
        <color rgb="FFFF0000"/>
        <color rgb="FFFFFF00"/>
        <color rgb="FF00B050"/>
      </colorScale>
    </cfRule>
  </conditionalFormatting>
  <conditionalFormatting sqref="H11">
    <cfRule type="expression" priority="18">
      <formula>"si numero (1=0%); sino numero (2=50%); sino numero (3=100%)"</formula>
    </cfRule>
  </conditionalFormatting>
  <conditionalFormatting sqref="L21:M21">
    <cfRule type="colorScale" priority="17">
      <colorScale>
        <cfvo type="num" val="1"/>
        <cfvo type="num" val="2"/>
        <cfvo type="num" val="3"/>
        <color rgb="FFFF0000"/>
        <color rgb="FFFFFF00"/>
        <color rgb="FF00B050"/>
      </colorScale>
    </cfRule>
  </conditionalFormatting>
  <conditionalFormatting sqref="C21">
    <cfRule type="expression" priority="16">
      <formula>"si numero (1=0%); sino numero (2=50%); sino numero (3=100%)"</formula>
    </cfRule>
  </conditionalFormatting>
  <conditionalFormatting sqref="G21">
    <cfRule type="expression" priority="15">
      <formula>"si numero (1=0%); sino numero (2=50%); sino numero (3=100%)"</formula>
    </cfRule>
  </conditionalFormatting>
  <conditionalFormatting sqref="H21">
    <cfRule type="expression" priority="14">
      <formula>"si numero (1=0%); sino numero (2=50%); sino numero (3=100%)"</formula>
    </cfRule>
  </conditionalFormatting>
  <conditionalFormatting sqref="I21">
    <cfRule type="expression" priority="13">
      <formula>"si numero (1=0%); sino numero (2=50%); sino numero (3=100%)"</formula>
    </cfRule>
  </conditionalFormatting>
  <conditionalFormatting sqref="F22">
    <cfRule type="expression" priority="12">
      <formula>"si numero (1=0%); sino numero (2=50%); sino numero (3=100%)"</formula>
    </cfRule>
  </conditionalFormatting>
  <conditionalFormatting sqref="P22:P23">
    <cfRule type="containsText" dxfId="99" priority="10" operator="containsText" text="SI">
      <formula>NOT(ISERROR(SEARCH("SI",P22)))</formula>
    </cfRule>
    <cfRule type="containsText" dxfId="98" priority="11" operator="containsText" text="NO">
      <formula>NOT(ISERROR(SEARCH("NO",P22)))</formula>
    </cfRule>
  </conditionalFormatting>
  <conditionalFormatting sqref="Q22">
    <cfRule type="containsText" dxfId="97" priority="9" operator="containsText" text="NO">
      <formula>NOT(ISERROR(SEARCH("NO",Q22)))</formula>
    </cfRule>
  </conditionalFormatting>
  <conditionalFormatting sqref="Q22">
    <cfRule type="containsText" dxfId="96" priority="8" operator="containsText" text="SI">
      <formula>NOT(ISERROR(SEARCH("SI",Q22)))</formula>
    </cfRule>
  </conditionalFormatting>
  <conditionalFormatting sqref="L22:M23">
    <cfRule type="colorScale" priority="7">
      <colorScale>
        <cfvo type="num" val="1"/>
        <cfvo type="num" val="2"/>
        <cfvo type="num" val="3"/>
        <color rgb="FFFF0000"/>
        <color rgb="FFFFFF00"/>
        <color rgb="FF00B050"/>
      </colorScale>
    </cfRule>
  </conditionalFormatting>
  <conditionalFormatting sqref="I22">
    <cfRule type="expression" priority="5">
      <formula>"si numero (1=0%); sino numero (2=50%); sino numero (3=100%)"</formula>
    </cfRule>
  </conditionalFormatting>
  <conditionalFormatting sqref="H22">
    <cfRule type="expression" priority="6">
      <formula>"si numero (1=0%); sino numero (2=50%); sino numero (3=100%)"</formula>
    </cfRule>
  </conditionalFormatting>
  <conditionalFormatting sqref="H23">
    <cfRule type="expression" priority="4">
      <formula>"si numero (1=0%); sino numero (2=50%); sino numero (3=100%)"</formula>
    </cfRule>
  </conditionalFormatting>
  <conditionalFormatting sqref="I23">
    <cfRule type="expression" priority="3">
      <formula>"si numero (1=0%); sino numero (2=50%); sino numero (3=100%)"</formula>
    </cfRule>
  </conditionalFormatting>
  <conditionalFormatting sqref="Q13">
    <cfRule type="containsText" dxfId="95" priority="2" operator="containsText" text="NO">
      <formula>NOT(ISERROR(SEARCH("NO",Q13)))</formula>
    </cfRule>
  </conditionalFormatting>
  <conditionalFormatting sqref="Q13">
    <cfRule type="containsText" dxfId="94" priority="1" operator="containsText" text="SI">
      <formula>NOT(ISERROR(SEARCH("SI",Q13)))</formula>
    </cfRule>
  </conditionalFormatting>
  <printOptions horizontalCentered="1"/>
  <pageMargins left="0.19685039370078741" right="0.19685039370078741" top="0.74803149606299213" bottom="0.74803149606299213" header="0.31496062992125984" footer="0.31496062992125984"/>
  <pageSetup paperSize="5" scale="5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97"/>
  <sheetViews>
    <sheetView tabSelected="1" topLeftCell="E1" zoomScale="85" zoomScaleNormal="85" workbookViewId="0">
      <selection activeCell="A5" sqref="A5:E5"/>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19" style="1"/>
    <col min="16" max="16" width="15.28515625" style="1" customWidth="1"/>
    <col min="17" max="17" width="25.42578125" style="1" customWidth="1"/>
    <col min="18" max="18" width="28.7109375" style="1" customWidth="1"/>
    <col min="19" max="16384" width="19" style="1"/>
  </cols>
  <sheetData>
    <row r="1" spans="1:18"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18"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18" ht="22.5" customHeight="1" thickBot="1" x14ac:dyDescent="0.25">
      <c r="A3" s="7"/>
      <c r="B3" s="3"/>
      <c r="C3" s="3"/>
      <c r="D3" s="3"/>
      <c r="E3" s="3"/>
      <c r="F3" s="3"/>
      <c r="G3" s="3"/>
      <c r="H3" s="11"/>
      <c r="I3" s="11"/>
      <c r="J3" s="3"/>
      <c r="K3" s="3"/>
      <c r="L3" s="3"/>
      <c r="M3" s="3"/>
      <c r="N3" s="3"/>
      <c r="O3" s="3"/>
      <c r="P3" s="3"/>
      <c r="Q3" s="8"/>
      <c r="R3" s="9"/>
    </row>
    <row r="4" spans="1:18" ht="27.75" customHeight="1" thickBot="1" x14ac:dyDescent="0.25">
      <c r="A4" s="35" t="s">
        <v>16</v>
      </c>
      <c r="B4" s="375"/>
      <c r="C4" s="460" t="s">
        <v>26</v>
      </c>
      <c r="D4" s="461"/>
      <c r="E4" s="461"/>
      <c r="F4" s="461"/>
      <c r="G4" s="461"/>
      <c r="H4" s="461"/>
      <c r="I4" s="461"/>
      <c r="J4" s="461"/>
      <c r="K4" s="461"/>
      <c r="L4" s="461"/>
      <c r="M4" s="461"/>
      <c r="N4" s="461"/>
      <c r="O4" s="461"/>
      <c r="P4" s="461"/>
      <c r="Q4" s="461"/>
      <c r="R4" s="462"/>
    </row>
    <row r="5" spans="1:18" ht="69" customHeight="1" thickBot="1" x14ac:dyDescent="0.25">
      <c r="A5" s="463" t="s">
        <v>25</v>
      </c>
      <c r="B5" s="464"/>
      <c r="C5" s="464"/>
      <c r="D5" s="464"/>
      <c r="E5" s="465"/>
      <c r="F5" s="463" t="s">
        <v>18</v>
      </c>
      <c r="G5" s="464"/>
      <c r="H5" s="464"/>
      <c r="I5" s="464"/>
      <c r="J5" s="464"/>
      <c r="K5" s="464"/>
      <c r="L5" s="464"/>
      <c r="M5" s="465"/>
      <c r="N5" s="463" t="s">
        <v>19</v>
      </c>
      <c r="O5" s="464"/>
      <c r="P5" s="464"/>
      <c r="Q5" s="464"/>
      <c r="R5" s="465"/>
    </row>
    <row r="6" spans="1:18" ht="126" customHeight="1" thickBot="1" x14ac:dyDescent="0.25">
      <c r="A6" s="36" t="s">
        <v>3</v>
      </c>
      <c r="B6" s="36" t="s">
        <v>4</v>
      </c>
      <c r="C6" s="46" t="s">
        <v>17</v>
      </c>
      <c r="D6" s="46" t="s">
        <v>5</v>
      </c>
      <c r="E6" s="46" t="s">
        <v>6</v>
      </c>
      <c r="F6" s="37" t="s">
        <v>7</v>
      </c>
      <c r="G6" s="36" t="s">
        <v>8</v>
      </c>
      <c r="H6" s="37" t="s">
        <v>13</v>
      </c>
      <c r="I6" s="37" t="s">
        <v>14</v>
      </c>
      <c r="J6" s="36" t="s">
        <v>20</v>
      </c>
      <c r="K6" s="37" t="s">
        <v>21</v>
      </c>
      <c r="L6" s="37" t="s">
        <v>27</v>
      </c>
      <c r="M6" s="37" t="s">
        <v>22</v>
      </c>
      <c r="N6" s="37" t="s">
        <v>23</v>
      </c>
      <c r="O6" s="36" t="s">
        <v>15</v>
      </c>
      <c r="P6" s="38" t="s">
        <v>24</v>
      </c>
      <c r="Q6" s="36" t="s">
        <v>11</v>
      </c>
      <c r="R6" s="39" t="s">
        <v>12</v>
      </c>
    </row>
    <row r="7" spans="1:18" ht="111" customHeight="1" x14ac:dyDescent="0.2">
      <c r="A7" s="474" t="s">
        <v>519</v>
      </c>
      <c r="B7" s="474" t="s">
        <v>518</v>
      </c>
      <c r="C7" s="495" t="s">
        <v>517</v>
      </c>
      <c r="D7" s="495" t="s">
        <v>516</v>
      </c>
      <c r="E7" s="467" t="s">
        <v>515</v>
      </c>
      <c r="F7" s="229">
        <v>1</v>
      </c>
      <c r="G7" s="380" t="s">
        <v>514</v>
      </c>
      <c r="H7" s="381">
        <v>43151</v>
      </c>
      <c r="I7" s="381">
        <v>44185</v>
      </c>
      <c r="J7" s="374" t="s">
        <v>959</v>
      </c>
      <c r="K7" s="40">
        <f>(100/81)</f>
        <v>1.2345679012345678</v>
      </c>
      <c r="L7" s="41">
        <v>3</v>
      </c>
      <c r="M7" s="41" t="str">
        <f t="shared" ref="M7:M38" si="0">IF(L7=1,"0%",IF(L7=2,"50%",IF(L7=3,"100%","Null")))</f>
        <v>100%</v>
      </c>
      <c r="N7" s="42">
        <f t="shared" ref="N7:N38" si="1">IF(L7=1,0,IF(L7=2,K7/2,IF(L7=3,K7)))</f>
        <v>1.2345679012345678</v>
      </c>
      <c r="O7" s="382" t="s">
        <v>513</v>
      </c>
      <c r="P7" s="34"/>
      <c r="Q7" s="383" t="s">
        <v>133</v>
      </c>
      <c r="R7" s="382" t="s">
        <v>512</v>
      </c>
    </row>
    <row r="8" spans="1:18" ht="162.75" customHeight="1" x14ac:dyDescent="0.2">
      <c r="A8" s="475"/>
      <c r="B8" s="475"/>
      <c r="C8" s="497"/>
      <c r="D8" s="497"/>
      <c r="E8" s="469"/>
      <c r="F8" s="229">
        <v>2</v>
      </c>
      <c r="G8" s="229" t="s">
        <v>511</v>
      </c>
      <c r="H8" s="381">
        <v>43151</v>
      </c>
      <c r="I8" s="381">
        <v>44185</v>
      </c>
      <c r="J8" s="374" t="s">
        <v>959</v>
      </c>
      <c r="K8" s="40">
        <f t="shared" ref="K8:K71" si="2">(100/81)</f>
        <v>1.2345679012345678</v>
      </c>
      <c r="L8" s="41">
        <v>3</v>
      </c>
      <c r="M8" s="41" t="str">
        <f t="shared" si="0"/>
        <v>100%</v>
      </c>
      <c r="N8" s="42">
        <f t="shared" si="1"/>
        <v>1.2345679012345678</v>
      </c>
      <c r="O8" s="382" t="s">
        <v>510</v>
      </c>
      <c r="P8" s="10"/>
      <c r="Q8" s="383" t="s">
        <v>133</v>
      </c>
      <c r="R8" s="382" t="s">
        <v>509</v>
      </c>
    </row>
    <row r="9" spans="1:18" ht="136.5" customHeight="1" x14ac:dyDescent="0.2">
      <c r="A9" s="475"/>
      <c r="B9" s="475"/>
      <c r="C9" s="495" t="s">
        <v>508</v>
      </c>
      <c r="D9" s="495" t="s">
        <v>507</v>
      </c>
      <c r="E9" s="467" t="s">
        <v>506</v>
      </c>
      <c r="F9" s="229">
        <v>1</v>
      </c>
      <c r="G9" s="380" t="s">
        <v>505</v>
      </c>
      <c r="H9" s="381">
        <v>43151</v>
      </c>
      <c r="I9" s="381">
        <v>44185</v>
      </c>
      <c r="J9" s="378" t="s">
        <v>960</v>
      </c>
      <c r="K9" s="40">
        <f t="shared" si="2"/>
        <v>1.2345679012345678</v>
      </c>
      <c r="L9" s="41">
        <v>3</v>
      </c>
      <c r="M9" s="41" t="str">
        <f t="shared" si="0"/>
        <v>100%</v>
      </c>
      <c r="N9" s="42">
        <f t="shared" si="1"/>
        <v>1.2345679012345678</v>
      </c>
      <c r="O9" s="382" t="s">
        <v>405</v>
      </c>
      <c r="P9" s="10"/>
      <c r="Q9" s="383">
        <v>1025000</v>
      </c>
      <c r="R9" s="382" t="s">
        <v>504</v>
      </c>
    </row>
    <row r="10" spans="1:18" ht="135" customHeight="1" x14ac:dyDescent="0.2">
      <c r="A10" s="475"/>
      <c r="B10" s="475"/>
      <c r="C10" s="496"/>
      <c r="D10" s="496"/>
      <c r="E10" s="468"/>
      <c r="F10" s="229">
        <v>2</v>
      </c>
      <c r="G10" s="382" t="s">
        <v>503</v>
      </c>
      <c r="H10" s="381">
        <v>43151</v>
      </c>
      <c r="I10" s="381">
        <v>44185</v>
      </c>
      <c r="J10" s="378" t="s">
        <v>961</v>
      </c>
      <c r="K10" s="40">
        <f t="shared" si="2"/>
        <v>1.2345679012345678</v>
      </c>
      <c r="L10" s="41">
        <v>3</v>
      </c>
      <c r="M10" s="41" t="str">
        <f t="shared" si="0"/>
        <v>100%</v>
      </c>
      <c r="N10" s="42">
        <f t="shared" si="1"/>
        <v>1.2345679012345678</v>
      </c>
      <c r="O10" s="382" t="s">
        <v>502</v>
      </c>
      <c r="P10" s="378"/>
      <c r="Q10" s="383">
        <v>3000000</v>
      </c>
      <c r="R10" s="382" t="s">
        <v>358</v>
      </c>
    </row>
    <row r="11" spans="1:18" ht="137.25" customHeight="1" x14ac:dyDescent="0.2">
      <c r="A11" s="475"/>
      <c r="B11" s="475"/>
      <c r="C11" s="496"/>
      <c r="D11" s="496"/>
      <c r="E11" s="468"/>
      <c r="F11" s="229">
        <v>3</v>
      </c>
      <c r="G11" s="382" t="s">
        <v>501</v>
      </c>
      <c r="H11" s="381">
        <v>43151</v>
      </c>
      <c r="I11" s="381">
        <v>44185</v>
      </c>
      <c r="J11" s="378" t="s">
        <v>962</v>
      </c>
      <c r="K11" s="40">
        <f t="shared" si="2"/>
        <v>1.2345679012345678</v>
      </c>
      <c r="L11" s="41">
        <v>3</v>
      </c>
      <c r="M11" s="41" t="str">
        <f t="shared" si="0"/>
        <v>100%</v>
      </c>
      <c r="N11" s="42">
        <f t="shared" si="1"/>
        <v>1.2345679012345678</v>
      </c>
      <c r="O11" s="382" t="s">
        <v>500</v>
      </c>
      <c r="P11" s="378"/>
      <c r="Q11" s="383">
        <v>3000000</v>
      </c>
      <c r="R11" s="382" t="s">
        <v>499</v>
      </c>
    </row>
    <row r="12" spans="1:18" ht="171.75" customHeight="1" x14ac:dyDescent="0.2">
      <c r="A12" s="475"/>
      <c r="B12" s="475"/>
      <c r="C12" s="497"/>
      <c r="D12" s="497"/>
      <c r="E12" s="469"/>
      <c r="F12" s="384">
        <v>4</v>
      </c>
      <c r="G12" s="385" t="s">
        <v>498</v>
      </c>
      <c r="H12" s="381">
        <v>43151</v>
      </c>
      <c r="I12" s="381">
        <v>44185</v>
      </c>
      <c r="J12" s="378" t="s">
        <v>964</v>
      </c>
      <c r="K12" s="40">
        <f t="shared" si="2"/>
        <v>1.2345679012345678</v>
      </c>
      <c r="L12" s="41">
        <v>2</v>
      </c>
      <c r="M12" s="41" t="str">
        <f t="shared" si="0"/>
        <v>50%</v>
      </c>
      <c r="N12" s="42">
        <f t="shared" si="1"/>
        <v>0.61728395061728392</v>
      </c>
      <c r="O12" s="382" t="s">
        <v>497</v>
      </c>
      <c r="P12" s="378"/>
      <c r="Q12" s="383">
        <v>4687476</v>
      </c>
      <c r="R12" s="382" t="s">
        <v>496</v>
      </c>
    </row>
    <row r="13" spans="1:18" ht="168.75" customHeight="1" x14ac:dyDescent="0.2">
      <c r="A13" s="475"/>
      <c r="B13" s="475"/>
      <c r="C13" s="477" t="s">
        <v>495</v>
      </c>
      <c r="D13" s="480" t="s">
        <v>494</v>
      </c>
      <c r="E13" s="467" t="s">
        <v>493</v>
      </c>
      <c r="F13" s="229">
        <v>1</v>
      </c>
      <c r="G13" s="380" t="s">
        <v>492</v>
      </c>
      <c r="H13" s="381">
        <v>43151</v>
      </c>
      <c r="I13" s="381">
        <v>44185</v>
      </c>
      <c r="J13" s="373" t="s">
        <v>937</v>
      </c>
      <c r="K13" s="40">
        <f t="shared" si="2"/>
        <v>1.2345679012345678</v>
      </c>
      <c r="L13" s="41">
        <v>1</v>
      </c>
      <c r="M13" s="41" t="str">
        <f t="shared" si="0"/>
        <v>0%</v>
      </c>
      <c r="N13" s="42">
        <f t="shared" si="1"/>
        <v>0</v>
      </c>
      <c r="O13" s="382" t="s">
        <v>491</v>
      </c>
      <c r="P13" s="378"/>
      <c r="Q13" s="383">
        <v>6000000</v>
      </c>
      <c r="R13" s="382" t="s">
        <v>490</v>
      </c>
    </row>
    <row r="14" spans="1:18" ht="314.25" customHeight="1" x14ac:dyDescent="0.2">
      <c r="A14" s="475"/>
      <c r="B14" s="475"/>
      <c r="C14" s="478"/>
      <c r="D14" s="481"/>
      <c r="E14" s="468"/>
      <c r="F14" s="229">
        <v>2</v>
      </c>
      <c r="G14" s="380" t="s">
        <v>489</v>
      </c>
      <c r="H14" s="381">
        <v>43151</v>
      </c>
      <c r="I14" s="381">
        <v>44185</v>
      </c>
      <c r="J14" s="378" t="s">
        <v>965</v>
      </c>
      <c r="K14" s="40">
        <f t="shared" si="2"/>
        <v>1.2345679012345678</v>
      </c>
      <c r="L14" s="41">
        <v>3</v>
      </c>
      <c r="M14" s="41" t="str">
        <f t="shared" si="0"/>
        <v>100%</v>
      </c>
      <c r="N14" s="42">
        <f t="shared" si="1"/>
        <v>1.2345679012345678</v>
      </c>
      <c r="O14" s="382" t="s">
        <v>105</v>
      </c>
      <c r="P14" s="378"/>
      <c r="Q14" s="383">
        <v>6000000</v>
      </c>
      <c r="R14" s="382" t="s">
        <v>488</v>
      </c>
    </row>
    <row r="15" spans="1:18" ht="138.75" customHeight="1" x14ac:dyDescent="0.2">
      <c r="A15" s="475"/>
      <c r="B15" s="475"/>
      <c r="C15" s="478"/>
      <c r="D15" s="481"/>
      <c r="E15" s="468"/>
      <c r="F15" s="229">
        <v>3</v>
      </c>
      <c r="G15" s="380" t="s">
        <v>487</v>
      </c>
      <c r="H15" s="381">
        <v>43151</v>
      </c>
      <c r="I15" s="381">
        <v>44185</v>
      </c>
      <c r="J15" s="378" t="s">
        <v>966</v>
      </c>
      <c r="K15" s="40">
        <f t="shared" si="2"/>
        <v>1.2345679012345678</v>
      </c>
      <c r="L15" s="41">
        <v>2</v>
      </c>
      <c r="M15" s="41" t="str">
        <f t="shared" si="0"/>
        <v>50%</v>
      </c>
      <c r="N15" s="42">
        <f t="shared" si="1"/>
        <v>0.61728395061728392</v>
      </c>
      <c r="O15" s="382" t="s">
        <v>486</v>
      </c>
      <c r="P15" s="382"/>
      <c r="Q15" s="383">
        <v>6000000</v>
      </c>
      <c r="R15" s="382" t="s">
        <v>485</v>
      </c>
    </row>
    <row r="16" spans="1:18" ht="147" customHeight="1" x14ac:dyDescent="0.2">
      <c r="A16" s="475"/>
      <c r="B16" s="475"/>
      <c r="C16" s="478"/>
      <c r="D16" s="481"/>
      <c r="E16" s="468"/>
      <c r="F16" s="229">
        <v>4</v>
      </c>
      <c r="G16" s="380" t="s">
        <v>484</v>
      </c>
      <c r="H16" s="381">
        <v>43151</v>
      </c>
      <c r="I16" s="381">
        <v>44185</v>
      </c>
      <c r="J16" s="378" t="s">
        <v>1000</v>
      </c>
      <c r="K16" s="40">
        <f t="shared" si="2"/>
        <v>1.2345679012345678</v>
      </c>
      <c r="L16" s="41">
        <v>2</v>
      </c>
      <c r="M16" s="41" t="str">
        <f t="shared" si="0"/>
        <v>50%</v>
      </c>
      <c r="N16" s="42">
        <f t="shared" si="1"/>
        <v>0.61728395061728392</v>
      </c>
      <c r="O16" s="382" t="s">
        <v>390</v>
      </c>
      <c r="P16" s="382"/>
      <c r="Q16" s="383">
        <v>6000000</v>
      </c>
      <c r="R16" s="382" t="s">
        <v>483</v>
      </c>
    </row>
    <row r="17" spans="1:21" ht="141" customHeight="1" x14ac:dyDescent="0.2">
      <c r="A17" s="475"/>
      <c r="B17" s="476"/>
      <c r="C17" s="479"/>
      <c r="D17" s="481"/>
      <c r="E17" s="468"/>
      <c r="F17" s="229">
        <v>5</v>
      </c>
      <c r="G17" s="386" t="s">
        <v>482</v>
      </c>
      <c r="H17" s="381">
        <v>43151</v>
      </c>
      <c r="I17" s="381">
        <v>44185</v>
      </c>
      <c r="J17" s="24" t="s">
        <v>967</v>
      </c>
      <c r="K17" s="40">
        <f t="shared" si="2"/>
        <v>1.2345679012345678</v>
      </c>
      <c r="L17" s="41">
        <v>3</v>
      </c>
      <c r="M17" s="41" t="str">
        <f t="shared" si="0"/>
        <v>100%</v>
      </c>
      <c r="N17" s="42">
        <f t="shared" si="1"/>
        <v>1.2345679012345678</v>
      </c>
      <c r="O17" s="382" t="s">
        <v>481</v>
      </c>
      <c r="P17" s="382"/>
      <c r="Q17" s="383">
        <v>16500000</v>
      </c>
      <c r="R17" s="382" t="s">
        <v>480</v>
      </c>
      <c r="S17" s="14"/>
      <c r="T17" s="14"/>
      <c r="U17" s="14"/>
    </row>
    <row r="18" spans="1:21" ht="100.5" customHeight="1" x14ac:dyDescent="0.2">
      <c r="A18" s="475"/>
      <c r="B18" s="532" t="s">
        <v>479</v>
      </c>
      <c r="C18" s="495" t="s">
        <v>478</v>
      </c>
      <c r="D18" s="387" t="s">
        <v>477</v>
      </c>
      <c r="E18" s="229" t="s">
        <v>476</v>
      </c>
      <c r="F18" s="229">
        <v>1</v>
      </c>
      <c r="G18" s="380" t="s">
        <v>475</v>
      </c>
      <c r="H18" s="381">
        <v>43151</v>
      </c>
      <c r="I18" s="381">
        <v>44185</v>
      </c>
      <c r="J18" s="24" t="s">
        <v>968</v>
      </c>
      <c r="K18" s="40">
        <f t="shared" si="2"/>
        <v>1.2345679012345678</v>
      </c>
      <c r="L18" s="41">
        <v>3</v>
      </c>
      <c r="M18" s="41" t="str">
        <f t="shared" si="0"/>
        <v>100%</v>
      </c>
      <c r="N18" s="42">
        <f t="shared" si="1"/>
        <v>1.2345679012345678</v>
      </c>
      <c r="O18" s="382" t="s">
        <v>474</v>
      </c>
      <c r="P18" s="382"/>
      <c r="Q18" s="383" t="s">
        <v>133</v>
      </c>
      <c r="R18" s="382" t="s">
        <v>473</v>
      </c>
      <c r="S18" s="15"/>
      <c r="T18" s="14"/>
      <c r="U18" s="14"/>
    </row>
    <row r="19" spans="1:21" ht="109.5" customHeight="1" x14ac:dyDescent="0.2">
      <c r="A19" s="475"/>
      <c r="B19" s="533"/>
      <c r="C19" s="496"/>
      <c r="D19" s="495" t="s">
        <v>472</v>
      </c>
      <c r="E19" s="467" t="s">
        <v>471</v>
      </c>
      <c r="F19" s="229">
        <v>1</v>
      </c>
      <c r="G19" s="380" t="s">
        <v>470</v>
      </c>
      <c r="H19" s="381">
        <v>43151</v>
      </c>
      <c r="I19" s="381">
        <v>44185</v>
      </c>
      <c r="J19" s="24" t="s">
        <v>969</v>
      </c>
      <c r="K19" s="40">
        <f t="shared" si="2"/>
        <v>1.2345679012345678</v>
      </c>
      <c r="L19" s="41">
        <v>2</v>
      </c>
      <c r="M19" s="41" t="str">
        <f t="shared" si="0"/>
        <v>50%</v>
      </c>
      <c r="N19" s="42">
        <f t="shared" si="1"/>
        <v>0.61728395061728392</v>
      </c>
      <c r="O19" s="382" t="s">
        <v>469</v>
      </c>
      <c r="P19" s="382"/>
      <c r="Q19" s="383">
        <v>3000000</v>
      </c>
      <c r="R19" s="382" t="s">
        <v>460</v>
      </c>
      <c r="S19" s="15"/>
      <c r="T19" s="14"/>
      <c r="U19" s="14"/>
    </row>
    <row r="20" spans="1:21" ht="100.5" customHeight="1" x14ac:dyDescent="0.2">
      <c r="A20" s="475"/>
      <c r="B20" s="533"/>
      <c r="C20" s="496"/>
      <c r="D20" s="496"/>
      <c r="E20" s="468"/>
      <c r="F20" s="229">
        <v>2</v>
      </c>
      <c r="G20" s="380" t="s">
        <v>468</v>
      </c>
      <c r="H20" s="381">
        <v>43151</v>
      </c>
      <c r="I20" s="381">
        <v>44185</v>
      </c>
      <c r="J20" s="371" t="s">
        <v>937</v>
      </c>
      <c r="K20" s="40">
        <f t="shared" si="2"/>
        <v>1.2345679012345678</v>
      </c>
      <c r="L20" s="41">
        <v>1</v>
      </c>
      <c r="M20" s="41" t="str">
        <f t="shared" si="0"/>
        <v>0%</v>
      </c>
      <c r="N20" s="42">
        <f t="shared" si="1"/>
        <v>0</v>
      </c>
      <c r="O20" s="382" t="s">
        <v>467</v>
      </c>
      <c r="P20" s="382"/>
      <c r="Q20" s="383">
        <v>3000000</v>
      </c>
      <c r="R20" s="382" t="s">
        <v>460</v>
      </c>
      <c r="S20" s="15"/>
      <c r="T20" s="14"/>
      <c r="U20" s="14"/>
    </row>
    <row r="21" spans="1:21" ht="143.25" customHeight="1" x14ac:dyDescent="0.2">
      <c r="A21" s="475"/>
      <c r="B21" s="533"/>
      <c r="C21" s="496"/>
      <c r="D21" s="496"/>
      <c r="E21" s="468"/>
      <c r="F21" s="229">
        <v>3</v>
      </c>
      <c r="G21" s="380" t="s">
        <v>466</v>
      </c>
      <c r="H21" s="381">
        <v>43151</v>
      </c>
      <c r="I21" s="381">
        <v>44185</v>
      </c>
      <c r="J21" s="24" t="s">
        <v>970</v>
      </c>
      <c r="K21" s="40">
        <f t="shared" si="2"/>
        <v>1.2345679012345678</v>
      </c>
      <c r="L21" s="41">
        <v>3</v>
      </c>
      <c r="M21" s="41" t="str">
        <f t="shared" si="0"/>
        <v>100%</v>
      </c>
      <c r="N21" s="42">
        <f t="shared" si="1"/>
        <v>1.2345679012345678</v>
      </c>
      <c r="O21" s="382" t="s">
        <v>465</v>
      </c>
      <c r="P21" s="382"/>
      <c r="Q21" s="383" t="s">
        <v>133</v>
      </c>
      <c r="R21" s="382" t="s">
        <v>460</v>
      </c>
      <c r="S21" s="15"/>
      <c r="T21" s="14"/>
      <c r="U21" s="14"/>
    </row>
    <row r="22" spans="1:21" ht="176.25" customHeight="1" x14ac:dyDescent="0.2">
      <c r="A22" s="475"/>
      <c r="B22" s="533"/>
      <c r="C22" s="496"/>
      <c r="D22" s="496"/>
      <c r="E22" s="468"/>
      <c r="F22" s="229">
        <v>4</v>
      </c>
      <c r="G22" s="380" t="s">
        <v>464</v>
      </c>
      <c r="H22" s="381">
        <v>43151</v>
      </c>
      <c r="I22" s="381">
        <v>44185</v>
      </c>
      <c r="J22" s="24" t="s">
        <v>971</v>
      </c>
      <c r="K22" s="40">
        <f t="shared" si="2"/>
        <v>1.2345679012345678</v>
      </c>
      <c r="L22" s="41">
        <v>2</v>
      </c>
      <c r="M22" s="41" t="str">
        <f t="shared" si="0"/>
        <v>50%</v>
      </c>
      <c r="N22" s="42">
        <f t="shared" si="1"/>
        <v>0.61728395061728392</v>
      </c>
      <c r="O22" s="382" t="s">
        <v>463</v>
      </c>
      <c r="P22" s="382"/>
      <c r="Q22" s="383">
        <v>3000000</v>
      </c>
      <c r="R22" s="382" t="s">
        <v>460</v>
      </c>
      <c r="S22" s="15"/>
      <c r="T22" s="14"/>
      <c r="U22" s="14"/>
    </row>
    <row r="23" spans="1:21" ht="104.25" customHeight="1" x14ac:dyDescent="0.2">
      <c r="A23" s="475"/>
      <c r="B23" s="533"/>
      <c r="C23" s="496"/>
      <c r="D23" s="497"/>
      <c r="E23" s="469"/>
      <c r="F23" s="229">
        <v>5</v>
      </c>
      <c r="G23" s="380" t="s">
        <v>462</v>
      </c>
      <c r="H23" s="381">
        <v>43151</v>
      </c>
      <c r="I23" s="381">
        <v>44185</v>
      </c>
      <c r="J23" s="371" t="s">
        <v>937</v>
      </c>
      <c r="K23" s="40">
        <f t="shared" si="2"/>
        <v>1.2345679012345678</v>
      </c>
      <c r="L23" s="41">
        <v>1</v>
      </c>
      <c r="M23" s="41" t="str">
        <f t="shared" si="0"/>
        <v>0%</v>
      </c>
      <c r="N23" s="42">
        <f t="shared" si="1"/>
        <v>0</v>
      </c>
      <c r="O23" s="382" t="s">
        <v>461</v>
      </c>
      <c r="P23" s="382"/>
      <c r="Q23" s="383" t="s">
        <v>133</v>
      </c>
      <c r="R23" s="382" t="s">
        <v>460</v>
      </c>
      <c r="S23" s="15"/>
      <c r="T23" s="14"/>
      <c r="U23" s="14"/>
    </row>
    <row r="24" spans="1:21" ht="121.5" customHeight="1" x14ac:dyDescent="0.2">
      <c r="A24" s="475"/>
      <c r="B24" s="533"/>
      <c r="C24" s="496"/>
      <c r="D24" s="495" t="s">
        <v>459</v>
      </c>
      <c r="E24" s="467" t="s">
        <v>458</v>
      </c>
      <c r="F24" s="229">
        <v>1</v>
      </c>
      <c r="G24" s="380" t="s">
        <v>457</v>
      </c>
      <c r="H24" s="381">
        <v>43151</v>
      </c>
      <c r="I24" s="381">
        <v>44185</v>
      </c>
      <c r="J24" s="24" t="s">
        <v>972</v>
      </c>
      <c r="K24" s="40">
        <f t="shared" si="2"/>
        <v>1.2345679012345678</v>
      </c>
      <c r="L24" s="41">
        <v>3</v>
      </c>
      <c r="M24" s="41" t="str">
        <f t="shared" si="0"/>
        <v>100%</v>
      </c>
      <c r="N24" s="42">
        <f t="shared" si="1"/>
        <v>1.2345679012345678</v>
      </c>
      <c r="O24" s="382" t="s">
        <v>456</v>
      </c>
      <c r="P24" s="382"/>
      <c r="Q24" s="383">
        <v>3000000</v>
      </c>
      <c r="R24" s="382" t="s">
        <v>455</v>
      </c>
      <c r="S24" s="15"/>
      <c r="T24" s="14"/>
      <c r="U24" s="14"/>
    </row>
    <row r="25" spans="1:21" ht="138" customHeight="1" x14ac:dyDescent="0.2">
      <c r="A25" s="475"/>
      <c r="B25" s="533"/>
      <c r="C25" s="496"/>
      <c r="D25" s="496"/>
      <c r="E25" s="468"/>
      <c r="F25" s="229">
        <v>2</v>
      </c>
      <c r="G25" s="380" t="s">
        <v>454</v>
      </c>
      <c r="H25" s="381">
        <v>43151</v>
      </c>
      <c r="I25" s="381">
        <v>44185</v>
      </c>
      <c r="J25" s="24" t="s">
        <v>973</v>
      </c>
      <c r="K25" s="40">
        <f t="shared" si="2"/>
        <v>1.2345679012345678</v>
      </c>
      <c r="L25" s="41">
        <v>3</v>
      </c>
      <c r="M25" s="41" t="str">
        <f t="shared" si="0"/>
        <v>100%</v>
      </c>
      <c r="N25" s="42">
        <f t="shared" si="1"/>
        <v>1.2345679012345678</v>
      </c>
      <c r="O25" s="382" t="s">
        <v>452</v>
      </c>
      <c r="P25" s="382"/>
      <c r="Q25" s="383" t="s">
        <v>133</v>
      </c>
      <c r="R25" s="382" t="s">
        <v>451</v>
      </c>
      <c r="S25" s="15"/>
      <c r="T25" s="14"/>
      <c r="U25" s="14"/>
    </row>
    <row r="26" spans="1:21" ht="117.75" customHeight="1" x14ac:dyDescent="0.2">
      <c r="A26" s="475"/>
      <c r="B26" s="533"/>
      <c r="C26" s="496"/>
      <c r="D26" s="496"/>
      <c r="E26" s="468"/>
      <c r="F26" s="229">
        <v>3</v>
      </c>
      <c r="G26" s="380" t="s">
        <v>453</v>
      </c>
      <c r="H26" s="381">
        <v>43151</v>
      </c>
      <c r="I26" s="381">
        <v>44185</v>
      </c>
      <c r="J26" s="371" t="s">
        <v>974</v>
      </c>
      <c r="K26" s="40">
        <f t="shared" si="2"/>
        <v>1.2345679012345678</v>
      </c>
      <c r="L26" s="41">
        <v>3</v>
      </c>
      <c r="M26" s="41" t="str">
        <f t="shared" si="0"/>
        <v>100%</v>
      </c>
      <c r="N26" s="42">
        <f t="shared" si="1"/>
        <v>1.2345679012345678</v>
      </c>
      <c r="O26" s="382" t="s">
        <v>452</v>
      </c>
      <c r="P26" s="382"/>
      <c r="Q26" s="383" t="s">
        <v>133</v>
      </c>
      <c r="R26" s="382" t="s">
        <v>451</v>
      </c>
      <c r="S26" s="15"/>
      <c r="T26" s="14"/>
      <c r="U26" s="14"/>
    </row>
    <row r="27" spans="1:21" ht="150.75" customHeight="1" x14ac:dyDescent="0.2">
      <c r="A27" s="475"/>
      <c r="B27" s="533"/>
      <c r="C27" s="497"/>
      <c r="D27" s="497"/>
      <c r="E27" s="469"/>
      <c r="F27" s="229">
        <v>4</v>
      </c>
      <c r="G27" s="380" t="s">
        <v>450</v>
      </c>
      <c r="H27" s="381">
        <v>43151</v>
      </c>
      <c r="I27" s="381">
        <v>44185</v>
      </c>
      <c r="J27" s="24" t="s">
        <v>975</v>
      </c>
      <c r="K27" s="40">
        <f t="shared" si="2"/>
        <v>1.2345679012345678</v>
      </c>
      <c r="L27" s="41">
        <v>3</v>
      </c>
      <c r="M27" s="41" t="str">
        <f t="shared" si="0"/>
        <v>100%</v>
      </c>
      <c r="N27" s="42">
        <f t="shared" si="1"/>
        <v>1.2345679012345678</v>
      </c>
      <c r="O27" s="382" t="s">
        <v>449</v>
      </c>
      <c r="P27" s="382"/>
      <c r="Q27" s="383">
        <v>3000000</v>
      </c>
      <c r="R27" s="382" t="s">
        <v>448</v>
      </c>
      <c r="S27" s="15"/>
      <c r="T27" s="14"/>
      <c r="U27" s="14"/>
    </row>
    <row r="28" spans="1:21" ht="154.5" customHeight="1" x14ac:dyDescent="0.2">
      <c r="A28" s="475"/>
      <c r="B28" s="535" t="s">
        <v>447</v>
      </c>
      <c r="C28" s="496" t="s">
        <v>446</v>
      </c>
      <c r="D28" s="495" t="s">
        <v>445</v>
      </c>
      <c r="E28" s="467" t="s">
        <v>444</v>
      </c>
      <c r="F28" s="229">
        <v>1</v>
      </c>
      <c r="G28" s="388" t="s">
        <v>443</v>
      </c>
      <c r="H28" s="381">
        <v>43151</v>
      </c>
      <c r="I28" s="381">
        <v>44185</v>
      </c>
      <c r="J28" s="371" t="s">
        <v>937</v>
      </c>
      <c r="K28" s="40">
        <f t="shared" si="2"/>
        <v>1.2345679012345678</v>
      </c>
      <c r="L28" s="41">
        <v>1</v>
      </c>
      <c r="M28" s="41" t="str">
        <f t="shared" si="0"/>
        <v>0%</v>
      </c>
      <c r="N28" s="42">
        <f t="shared" si="1"/>
        <v>0</v>
      </c>
      <c r="O28" s="382" t="s">
        <v>442</v>
      </c>
      <c r="P28" s="382"/>
      <c r="Q28" s="383">
        <v>1025000</v>
      </c>
      <c r="R28" s="382" t="s">
        <v>441</v>
      </c>
      <c r="S28" s="15"/>
      <c r="T28" s="14"/>
      <c r="U28" s="14"/>
    </row>
    <row r="29" spans="1:21" ht="130.5" customHeight="1" x14ac:dyDescent="0.2">
      <c r="A29" s="475"/>
      <c r="B29" s="535"/>
      <c r="C29" s="497"/>
      <c r="D29" s="497"/>
      <c r="E29" s="469"/>
      <c r="F29" s="229">
        <v>2</v>
      </c>
      <c r="G29" s="380" t="s">
        <v>440</v>
      </c>
      <c r="H29" s="381">
        <v>43151</v>
      </c>
      <c r="I29" s="381">
        <v>44185</v>
      </c>
      <c r="J29" s="371" t="s">
        <v>937</v>
      </c>
      <c r="K29" s="40">
        <f t="shared" si="2"/>
        <v>1.2345679012345678</v>
      </c>
      <c r="L29" s="41">
        <v>1</v>
      </c>
      <c r="M29" s="41" t="str">
        <f t="shared" si="0"/>
        <v>0%</v>
      </c>
      <c r="N29" s="42">
        <f t="shared" si="1"/>
        <v>0</v>
      </c>
      <c r="O29" s="382" t="s">
        <v>321</v>
      </c>
      <c r="P29" s="382"/>
      <c r="Q29" s="383">
        <v>9000000</v>
      </c>
      <c r="R29" s="382" t="s">
        <v>439</v>
      </c>
      <c r="S29" s="15"/>
      <c r="T29" s="14"/>
      <c r="U29" s="14"/>
    </row>
    <row r="30" spans="1:21" ht="124.5" customHeight="1" x14ac:dyDescent="0.2">
      <c r="A30" s="475"/>
      <c r="B30" s="532" t="s">
        <v>438</v>
      </c>
      <c r="C30" s="495" t="s">
        <v>437</v>
      </c>
      <c r="D30" s="495" t="s">
        <v>436</v>
      </c>
      <c r="E30" s="467" t="s">
        <v>435</v>
      </c>
      <c r="F30" s="229">
        <v>1</v>
      </c>
      <c r="G30" s="380" t="s">
        <v>434</v>
      </c>
      <c r="H30" s="381">
        <v>43151</v>
      </c>
      <c r="I30" s="381">
        <v>44185</v>
      </c>
      <c r="J30" s="371" t="s">
        <v>937</v>
      </c>
      <c r="K30" s="40">
        <f t="shared" si="2"/>
        <v>1.2345679012345678</v>
      </c>
      <c r="L30" s="41">
        <v>1</v>
      </c>
      <c r="M30" s="41" t="str">
        <f t="shared" si="0"/>
        <v>0%</v>
      </c>
      <c r="N30" s="42">
        <f t="shared" si="1"/>
        <v>0</v>
      </c>
      <c r="O30" s="382" t="s">
        <v>304</v>
      </c>
      <c r="P30" s="382"/>
      <c r="Q30" s="383">
        <v>1025000</v>
      </c>
      <c r="R30" s="382" t="s">
        <v>407</v>
      </c>
      <c r="S30" s="15"/>
      <c r="T30" s="14"/>
      <c r="U30" s="14"/>
    </row>
    <row r="31" spans="1:21" ht="113.25" customHeight="1" x14ac:dyDescent="0.2">
      <c r="A31" s="475"/>
      <c r="B31" s="533"/>
      <c r="C31" s="496"/>
      <c r="D31" s="496"/>
      <c r="E31" s="468"/>
      <c r="F31" s="229">
        <v>2</v>
      </c>
      <c r="G31" s="380" t="s">
        <v>433</v>
      </c>
      <c r="H31" s="381">
        <v>43151</v>
      </c>
      <c r="I31" s="381">
        <v>44185</v>
      </c>
      <c r="J31" s="24" t="s">
        <v>976</v>
      </c>
      <c r="K31" s="40">
        <f t="shared" si="2"/>
        <v>1.2345679012345678</v>
      </c>
      <c r="L31" s="41">
        <v>3</v>
      </c>
      <c r="M31" s="41" t="str">
        <f t="shared" si="0"/>
        <v>100%</v>
      </c>
      <c r="N31" s="42">
        <f t="shared" si="1"/>
        <v>1.2345679012345678</v>
      </c>
      <c r="O31" s="382" t="s">
        <v>432</v>
      </c>
      <c r="P31" s="382"/>
      <c r="Q31" s="383">
        <v>1025000</v>
      </c>
      <c r="R31" s="382" t="s">
        <v>407</v>
      </c>
      <c r="S31" s="15"/>
      <c r="T31" s="14"/>
      <c r="U31" s="14"/>
    </row>
    <row r="32" spans="1:21" ht="71.25" customHeight="1" x14ac:dyDescent="0.2">
      <c r="A32" s="475"/>
      <c r="B32" s="533"/>
      <c r="C32" s="496"/>
      <c r="D32" s="496"/>
      <c r="E32" s="468"/>
      <c r="F32" s="229">
        <v>4</v>
      </c>
      <c r="G32" s="380" t="s">
        <v>431</v>
      </c>
      <c r="H32" s="381">
        <v>43151</v>
      </c>
      <c r="I32" s="381">
        <v>44185</v>
      </c>
      <c r="J32" s="371" t="s">
        <v>937</v>
      </c>
      <c r="K32" s="40">
        <f t="shared" si="2"/>
        <v>1.2345679012345678</v>
      </c>
      <c r="L32" s="41">
        <v>1</v>
      </c>
      <c r="M32" s="41" t="str">
        <f t="shared" si="0"/>
        <v>0%</v>
      </c>
      <c r="N32" s="42">
        <f t="shared" si="1"/>
        <v>0</v>
      </c>
      <c r="O32" s="382" t="s">
        <v>304</v>
      </c>
      <c r="P32" s="382"/>
      <c r="Q32" s="383">
        <v>1025000</v>
      </c>
      <c r="R32" s="382" t="s">
        <v>430</v>
      </c>
      <c r="S32" s="15"/>
      <c r="T32" s="14"/>
      <c r="U32" s="14"/>
    </row>
    <row r="33" spans="1:21" ht="93" customHeight="1" x14ac:dyDescent="0.2">
      <c r="A33" s="475"/>
      <c r="B33" s="533"/>
      <c r="C33" s="497"/>
      <c r="D33" s="497"/>
      <c r="E33" s="469"/>
      <c r="F33" s="229">
        <v>5</v>
      </c>
      <c r="G33" s="380" t="s">
        <v>429</v>
      </c>
      <c r="H33" s="381">
        <v>43151</v>
      </c>
      <c r="I33" s="381">
        <v>44185</v>
      </c>
      <c r="J33" s="24" t="s">
        <v>977</v>
      </c>
      <c r="K33" s="40">
        <f t="shared" si="2"/>
        <v>1.2345679012345678</v>
      </c>
      <c r="L33" s="41">
        <v>3</v>
      </c>
      <c r="M33" s="41" t="str">
        <f t="shared" si="0"/>
        <v>100%</v>
      </c>
      <c r="N33" s="42">
        <f t="shared" si="1"/>
        <v>1.2345679012345678</v>
      </c>
      <c r="O33" s="382" t="s">
        <v>402</v>
      </c>
      <c r="P33" s="382"/>
      <c r="Q33" s="383" t="s">
        <v>133</v>
      </c>
      <c r="R33" s="382" t="s">
        <v>407</v>
      </c>
      <c r="S33" s="15"/>
      <c r="T33" s="14"/>
      <c r="U33" s="14"/>
    </row>
    <row r="34" spans="1:21" ht="66.75" customHeight="1" x14ac:dyDescent="0.2">
      <c r="A34" s="475"/>
      <c r="B34" s="533"/>
      <c r="C34" s="495" t="s">
        <v>428</v>
      </c>
      <c r="D34" s="495" t="s">
        <v>427</v>
      </c>
      <c r="E34" s="495" t="s">
        <v>426</v>
      </c>
      <c r="F34" s="229">
        <v>1</v>
      </c>
      <c r="G34" s="380" t="s">
        <v>425</v>
      </c>
      <c r="H34" s="381">
        <v>43151</v>
      </c>
      <c r="I34" s="381">
        <v>44185</v>
      </c>
      <c r="J34" s="371" t="s">
        <v>937</v>
      </c>
      <c r="K34" s="40">
        <f t="shared" si="2"/>
        <v>1.2345679012345678</v>
      </c>
      <c r="L34" s="41">
        <v>1</v>
      </c>
      <c r="M34" s="41" t="str">
        <f t="shared" si="0"/>
        <v>0%</v>
      </c>
      <c r="N34" s="42">
        <f t="shared" si="1"/>
        <v>0</v>
      </c>
      <c r="O34" s="382" t="s">
        <v>314</v>
      </c>
      <c r="P34" s="382"/>
      <c r="Q34" s="383">
        <v>3000000</v>
      </c>
      <c r="R34" s="382" t="s">
        <v>409</v>
      </c>
      <c r="S34" s="15"/>
      <c r="T34" s="14"/>
      <c r="U34" s="14"/>
    </row>
    <row r="35" spans="1:21" ht="71.25" customHeight="1" x14ac:dyDescent="0.2">
      <c r="A35" s="475"/>
      <c r="B35" s="533"/>
      <c r="C35" s="496"/>
      <c r="D35" s="496"/>
      <c r="E35" s="496"/>
      <c r="F35" s="229">
        <v>2</v>
      </c>
      <c r="G35" s="380" t="s">
        <v>424</v>
      </c>
      <c r="H35" s="381">
        <v>43151</v>
      </c>
      <c r="I35" s="381">
        <v>44185</v>
      </c>
      <c r="J35" s="371" t="s">
        <v>937</v>
      </c>
      <c r="K35" s="40">
        <f t="shared" si="2"/>
        <v>1.2345679012345678</v>
      </c>
      <c r="L35" s="41">
        <v>1</v>
      </c>
      <c r="M35" s="41" t="str">
        <f t="shared" si="0"/>
        <v>0%</v>
      </c>
      <c r="N35" s="42">
        <f t="shared" si="1"/>
        <v>0</v>
      </c>
      <c r="O35" s="382" t="s">
        <v>314</v>
      </c>
      <c r="P35" s="382"/>
      <c r="Q35" s="383">
        <v>3000000</v>
      </c>
      <c r="R35" s="382" t="s">
        <v>409</v>
      </c>
      <c r="S35" s="15"/>
      <c r="T35" s="14"/>
      <c r="U35" s="14"/>
    </row>
    <row r="36" spans="1:21" ht="137.25" customHeight="1" x14ac:dyDescent="0.2">
      <c r="A36" s="475"/>
      <c r="B36" s="533"/>
      <c r="C36" s="496"/>
      <c r="D36" s="496"/>
      <c r="E36" s="496"/>
      <c r="F36" s="229">
        <v>3</v>
      </c>
      <c r="G36" s="380" t="s">
        <v>423</v>
      </c>
      <c r="H36" s="381">
        <v>43151</v>
      </c>
      <c r="I36" s="381">
        <v>44185</v>
      </c>
      <c r="J36" s="24" t="s">
        <v>978</v>
      </c>
      <c r="K36" s="40">
        <f t="shared" si="2"/>
        <v>1.2345679012345678</v>
      </c>
      <c r="L36" s="41">
        <v>3</v>
      </c>
      <c r="M36" s="41" t="str">
        <f t="shared" si="0"/>
        <v>100%</v>
      </c>
      <c r="N36" s="42">
        <f t="shared" si="1"/>
        <v>1.2345679012345678</v>
      </c>
      <c r="O36" s="382" t="s">
        <v>422</v>
      </c>
      <c r="P36" s="382"/>
      <c r="Q36" s="383">
        <v>3000000</v>
      </c>
      <c r="R36" s="382" t="s">
        <v>409</v>
      </c>
      <c r="S36" s="15"/>
      <c r="T36" s="14"/>
      <c r="U36" s="14"/>
    </row>
    <row r="37" spans="1:21" ht="71.25" customHeight="1" x14ac:dyDescent="0.2">
      <c r="A37" s="475"/>
      <c r="B37" s="533"/>
      <c r="C37" s="497"/>
      <c r="D37" s="497"/>
      <c r="E37" s="497"/>
      <c r="F37" s="229">
        <v>4</v>
      </c>
      <c r="G37" s="380" t="s">
        <v>421</v>
      </c>
      <c r="H37" s="381">
        <v>43151</v>
      </c>
      <c r="I37" s="381">
        <v>44185</v>
      </c>
      <c r="J37" s="24" t="s">
        <v>979</v>
      </c>
      <c r="K37" s="40">
        <f t="shared" si="2"/>
        <v>1.2345679012345678</v>
      </c>
      <c r="L37" s="41">
        <v>3</v>
      </c>
      <c r="M37" s="41" t="str">
        <f t="shared" si="0"/>
        <v>100%</v>
      </c>
      <c r="N37" s="42">
        <f t="shared" si="1"/>
        <v>1.2345679012345678</v>
      </c>
      <c r="O37" s="382" t="s">
        <v>420</v>
      </c>
      <c r="P37" s="382"/>
      <c r="Q37" s="383">
        <v>6000000</v>
      </c>
      <c r="R37" s="382" t="s">
        <v>409</v>
      </c>
      <c r="S37" s="15"/>
      <c r="T37" s="14"/>
      <c r="U37" s="14"/>
    </row>
    <row r="38" spans="1:21" ht="72" customHeight="1" x14ac:dyDescent="0.2">
      <c r="A38" s="475"/>
      <c r="B38" s="533"/>
      <c r="C38" s="495" t="s">
        <v>419</v>
      </c>
      <c r="D38" s="495" t="s">
        <v>418</v>
      </c>
      <c r="E38" s="467" t="s">
        <v>417</v>
      </c>
      <c r="F38" s="229">
        <v>1</v>
      </c>
      <c r="G38" s="380" t="s">
        <v>416</v>
      </c>
      <c r="H38" s="381">
        <v>43151</v>
      </c>
      <c r="I38" s="381">
        <v>44185</v>
      </c>
      <c r="J38" s="24" t="s">
        <v>980</v>
      </c>
      <c r="K38" s="40">
        <f t="shared" si="2"/>
        <v>1.2345679012345678</v>
      </c>
      <c r="L38" s="41">
        <v>3</v>
      </c>
      <c r="M38" s="41" t="str">
        <f t="shared" si="0"/>
        <v>100%</v>
      </c>
      <c r="N38" s="42">
        <f t="shared" si="1"/>
        <v>1.2345679012345678</v>
      </c>
      <c r="O38" s="382" t="s">
        <v>314</v>
      </c>
      <c r="P38" s="382"/>
      <c r="Q38" s="383">
        <v>3000000</v>
      </c>
      <c r="R38" s="382" t="s">
        <v>409</v>
      </c>
      <c r="S38" s="15"/>
      <c r="T38" s="14"/>
      <c r="U38" s="14"/>
    </row>
    <row r="39" spans="1:21" ht="75.75" customHeight="1" x14ac:dyDescent="0.2">
      <c r="A39" s="475"/>
      <c r="B39" s="533"/>
      <c r="C39" s="496"/>
      <c r="D39" s="496"/>
      <c r="E39" s="468"/>
      <c r="F39" s="229">
        <v>2</v>
      </c>
      <c r="G39" s="380" t="s">
        <v>415</v>
      </c>
      <c r="H39" s="381">
        <v>43151</v>
      </c>
      <c r="I39" s="381">
        <v>44185</v>
      </c>
      <c r="J39" s="24" t="s">
        <v>981</v>
      </c>
      <c r="K39" s="40">
        <f t="shared" si="2"/>
        <v>1.2345679012345678</v>
      </c>
      <c r="L39" s="41">
        <v>3</v>
      </c>
      <c r="M39" s="41" t="str">
        <f t="shared" ref="M39:M70" si="3">IF(L39=1,"0%",IF(L39=2,"50%",IF(L39=3,"100%","Null")))</f>
        <v>100%</v>
      </c>
      <c r="N39" s="42">
        <f t="shared" ref="N39:N70" si="4">IF(L39=1,0,IF(L39=2,K39/2,IF(L39=3,K39)))</f>
        <v>1.2345679012345678</v>
      </c>
      <c r="O39" s="382" t="s">
        <v>314</v>
      </c>
      <c r="P39" s="382"/>
      <c r="Q39" s="383">
        <v>3000000</v>
      </c>
      <c r="R39" s="382" t="s">
        <v>409</v>
      </c>
      <c r="S39" s="15"/>
      <c r="T39" s="14"/>
      <c r="U39" s="14"/>
    </row>
    <row r="40" spans="1:21" ht="63.75" x14ac:dyDescent="0.2">
      <c r="A40" s="475"/>
      <c r="B40" s="533"/>
      <c r="C40" s="497"/>
      <c r="D40" s="497"/>
      <c r="E40" s="469"/>
      <c r="F40" s="229">
        <v>3</v>
      </c>
      <c r="G40" s="380" t="s">
        <v>414</v>
      </c>
      <c r="H40" s="381">
        <v>43151</v>
      </c>
      <c r="I40" s="381">
        <v>44185</v>
      </c>
      <c r="J40" s="24" t="s">
        <v>982</v>
      </c>
      <c r="K40" s="40">
        <f t="shared" si="2"/>
        <v>1.2345679012345678</v>
      </c>
      <c r="L40" s="41">
        <v>3</v>
      </c>
      <c r="M40" s="41" t="str">
        <f t="shared" si="3"/>
        <v>100%</v>
      </c>
      <c r="N40" s="42">
        <f t="shared" si="4"/>
        <v>1.2345679012345678</v>
      </c>
      <c r="O40" s="382" t="s">
        <v>314</v>
      </c>
      <c r="P40" s="382"/>
      <c r="Q40" s="383">
        <v>3000000</v>
      </c>
      <c r="R40" s="382" t="s">
        <v>409</v>
      </c>
      <c r="S40" s="15"/>
      <c r="T40" s="14"/>
      <c r="U40" s="14"/>
    </row>
    <row r="41" spans="1:21" ht="68.25" customHeight="1" x14ac:dyDescent="0.2">
      <c r="A41" s="475"/>
      <c r="B41" s="533"/>
      <c r="C41" s="473" t="s">
        <v>413</v>
      </c>
      <c r="D41" s="473" t="s">
        <v>412</v>
      </c>
      <c r="E41" s="471" t="s">
        <v>411</v>
      </c>
      <c r="F41" s="229">
        <v>1</v>
      </c>
      <c r="G41" s="380" t="s">
        <v>410</v>
      </c>
      <c r="H41" s="381">
        <v>43151</v>
      </c>
      <c r="I41" s="381">
        <v>44185</v>
      </c>
      <c r="J41" s="24" t="s">
        <v>983</v>
      </c>
      <c r="K41" s="40">
        <f t="shared" si="2"/>
        <v>1.2345679012345678</v>
      </c>
      <c r="L41" s="41">
        <v>3</v>
      </c>
      <c r="M41" s="41" t="str">
        <f t="shared" si="3"/>
        <v>100%</v>
      </c>
      <c r="N41" s="42">
        <f t="shared" si="4"/>
        <v>1.2345679012345678</v>
      </c>
      <c r="O41" s="382" t="s">
        <v>314</v>
      </c>
      <c r="P41" s="382"/>
      <c r="Q41" s="383">
        <v>3000000</v>
      </c>
      <c r="R41" s="382" t="s">
        <v>409</v>
      </c>
      <c r="S41" s="15"/>
      <c r="T41" s="14"/>
      <c r="U41" s="14"/>
    </row>
    <row r="42" spans="1:21" ht="97.5" customHeight="1" x14ac:dyDescent="0.2">
      <c r="A42" s="475"/>
      <c r="B42" s="533"/>
      <c r="C42" s="473"/>
      <c r="D42" s="473"/>
      <c r="E42" s="471"/>
      <c r="F42" s="229">
        <v>2</v>
      </c>
      <c r="G42" s="380" t="s">
        <v>408</v>
      </c>
      <c r="H42" s="381">
        <v>43151</v>
      </c>
      <c r="I42" s="381">
        <v>44185</v>
      </c>
      <c r="J42" s="24" t="s">
        <v>984</v>
      </c>
      <c r="K42" s="40">
        <f t="shared" si="2"/>
        <v>1.2345679012345678</v>
      </c>
      <c r="L42" s="41">
        <v>3</v>
      </c>
      <c r="M42" s="41" t="str">
        <f t="shared" si="3"/>
        <v>100%</v>
      </c>
      <c r="N42" s="42">
        <f t="shared" si="4"/>
        <v>1.2345679012345678</v>
      </c>
      <c r="O42" s="382" t="s">
        <v>314</v>
      </c>
      <c r="P42" s="382"/>
      <c r="Q42" s="383">
        <v>3000000</v>
      </c>
      <c r="R42" s="382" t="s">
        <v>407</v>
      </c>
      <c r="S42" s="15"/>
      <c r="T42" s="14"/>
      <c r="U42" s="14"/>
    </row>
    <row r="43" spans="1:21" ht="111" customHeight="1" x14ac:dyDescent="0.2">
      <c r="A43" s="475"/>
      <c r="B43" s="533"/>
      <c r="C43" s="473"/>
      <c r="D43" s="473"/>
      <c r="E43" s="471"/>
      <c r="F43" s="229">
        <v>3</v>
      </c>
      <c r="G43" s="380" t="s">
        <v>406</v>
      </c>
      <c r="H43" s="381">
        <v>43151</v>
      </c>
      <c r="I43" s="381">
        <v>44185</v>
      </c>
      <c r="J43" s="24" t="s">
        <v>985</v>
      </c>
      <c r="K43" s="40">
        <f t="shared" si="2"/>
        <v>1.2345679012345678</v>
      </c>
      <c r="L43" s="41">
        <v>3</v>
      </c>
      <c r="M43" s="41" t="str">
        <f t="shared" si="3"/>
        <v>100%</v>
      </c>
      <c r="N43" s="42">
        <f t="shared" si="4"/>
        <v>1.2345679012345678</v>
      </c>
      <c r="O43" s="382" t="s">
        <v>405</v>
      </c>
      <c r="P43" s="382"/>
      <c r="Q43" s="383">
        <v>3000000</v>
      </c>
      <c r="R43" s="382" t="s">
        <v>404</v>
      </c>
      <c r="S43" s="15"/>
      <c r="T43" s="14"/>
      <c r="U43" s="14"/>
    </row>
    <row r="44" spans="1:21" ht="77.45" customHeight="1" x14ac:dyDescent="0.2">
      <c r="A44" s="475"/>
      <c r="B44" s="533"/>
      <c r="C44" s="473"/>
      <c r="D44" s="473"/>
      <c r="E44" s="471"/>
      <c r="F44" s="229">
        <v>4</v>
      </c>
      <c r="G44" s="380" t="s">
        <v>403</v>
      </c>
      <c r="H44" s="381">
        <v>43151</v>
      </c>
      <c r="I44" s="381">
        <v>44185</v>
      </c>
      <c r="J44" s="24" t="s">
        <v>986</v>
      </c>
      <c r="K44" s="40">
        <f t="shared" si="2"/>
        <v>1.2345679012345678</v>
      </c>
      <c r="L44" s="41">
        <v>3</v>
      </c>
      <c r="M44" s="41" t="str">
        <f t="shared" si="3"/>
        <v>100%</v>
      </c>
      <c r="N44" s="42">
        <f t="shared" si="4"/>
        <v>1.2345679012345678</v>
      </c>
      <c r="O44" s="382" t="s">
        <v>402</v>
      </c>
      <c r="P44" s="382"/>
      <c r="Q44" s="389">
        <v>3000000</v>
      </c>
      <c r="R44" s="382" t="s">
        <v>401</v>
      </c>
      <c r="S44" s="15"/>
      <c r="T44" s="14"/>
      <c r="U44" s="14"/>
    </row>
    <row r="45" spans="1:21" ht="121.15" customHeight="1" x14ac:dyDescent="0.2">
      <c r="A45" s="475"/>
      <c r="B45" s="533"/>
      <c r="C45" s="473" t="s">
        <v>400</v>
      </c>
      <c r="D45" s="473" t="s">
        <v>399</v>
      </c>
      <c r="E45" s="471" t="s">
        <v>398</v>
      </c>
      <c r="F45" s="229">
        <v>1</v>
      </c>
      <c r="G45" s="380" t="s">
        <v>397</v>
      </c>
      <c r="H45" s="381">
        <v>43151</v>
      </c>
      <c r="I45" s="381">
        <v>44185</v>
      </c>
      <c r="J45" s="24" t="s">
        <v>987</v>
      </c>
      <c r="K45" s="40">
        <f t="shared" si="2"/>
        <v>1.2345679012345678</v>
      </c>
      <c r="L45" s="41">
        <v>2</v>
      </c>
      <c r="M45" s="41" t="str">
        <f t="shared" si="3"/>
        <v>50%</v>
      </c>
      <c r="N45" s="42">
        <f t="shared" si="4"/>
        <v>0.61728395061728392</v>
      </c>
      <c r="O45" s="382" t="s">
        <v>396</v>
      </c>
      <c r="P45" s="382"/>
      <c r="Q45" s="383">
        <v>6000000</v>
      </c>
      <c r="R45" s="382" t="s">
        <v>395</v>
      </c>
      <c r="S45" s="15"/>
      <c r="T45" s="14"/>
      <c r="U45" s="14"/>
    </row>
    <row r="46" spans="1:21" ht="150.75" customHeight="1" x14ac:dyDescent="0.2">
      <c r="A46" s="475"/>
      <c r="B46" s="533"/>
      <c r="C46" s="473"/>
      <c r="D46" s="473"/>
      <c r="E46" s="471"/>
      <c r="F46" s="229">
        <v>2</v>
      </c>
      <c r="G46" s="380" t="s">
        <v>394</v>
      </c>
      <c r="H46" s="381">
        <v>43151</v>
      </c>
      <c r="I46" s="381">
        <v>44185</v>
      </c>
      <c r="J46" s="24" t="s">
        <v>988</v>
      </c>
      <c r="K46" s="40">
        <f t="shared" si="2"/>
        <v>1.2345679012345678</v>
      </c>
      <c r="L46" s="41">
        <v>3</v>
      </c>
      <c r="M46" s="41" t="str">
        <f t="shared" si="3"/>
        <v>100%</v>
      </c>
      <c r="N46" s="42">
        <f t="shared" si="4"/>
        <v>1.2345679012345678</v>
      </c>
      <c r="O46" s="382" t="s">
        <v>377</v>
      </c>
      <c r="P46" s="382"/>
      <c r="Q46" s="383" t="s">
        <v>133</v>
      </c>
      <c r="R46" s="382" t="s">
        <v>392</v>
      </c>
      <c r="S46" s="15"/>
      <c r="T46" s="14"/>
      <c r="U46" s="14"/>
    </row>
    <row r="47" spans="1:21" ht="72.75" customHeight="1" x14ac:dyDescent="0.2">
      <c r="A47" s="475"/>
      <c r="B47" s="533"/>
      <c r="C47" s="473"/>
      <c r="D47" s="473"/>
      <c r="E47" s="471"/>
      <c r="F47" s="229">
        <v>3</v>
      </c>
      <c r="G47" s="380" t="s">
        <v>393</v>
      </c>
      <c r="H47" s="381">
        <v>43151</v>
      </c>
      <c r="I47" s="381">
        <v>44185</v>
      </c>
      <c r="J47" s="24" t="s">
        <v>989</v>
      </c>
      <c r="K47" s="40">
        <f t="shared" si="2"/>
        <v>1.2345679012345678</v>
      </c>
      <c r="L47" s="41">
        <v>3</v>
      </c>
      <c r="M47" s="41" t="str">
        <f t="shared" si="3"/>
        <v>100%</v>
      </c>
      <c r="N47" s="42">
        <f t="shared" si="4"/>
        <v>1.2345679012345678</v>
      </c>
      <c r="O47" s="382" t="s">
        <v>377</v>
      </c>
      <c r="P47" s="382"/>
      <c r="Q47" s="383" t="s">
        <v>133</v>
      </c>
      <c r="R47" s="382" t="s">
        <v>392</v>
      </c>
      <c r="S47" s="15"/>
      <c r="T47" s="14"/>
      <c r="U47" s="14"/>
    </row>
    <row r="48" spans="1:21" ht="165" customHeight="1" x14ac:dyDescent="0.2">
      <c r="A48" s="475"/>
      <c r="B48" s="533"/>
      <c r="C48" s="473"/>
      <c r="D48" s="473"/>
      <c r="E48" s="471"/>
      <c r="F48" s="229">
        <v>4</v>
      </c>
      <c r="G48" s="380" t="s">
        <v>391</v>
      </c>
      <c r="H48" s="381">
        <v>43151</v>
      </c>
      <c r="I48" s="381">
        <v>44185</v>
      </c>
      <c r="J48" s="24" t="s">
        <v>990</v>
      </c>
      <c r="K48" s="40">
        <f t="shared" si="2"/>
        <v>1.2345679012345678</v>
      </c>
      <c r="L48" s="41">
        <v>3</v>
      </c>
      <c r="M48" s="41" t="str">
        <f t="shared" si="3"/>
        <v>100%</v>
      </c>
      <c r="N48" s="42">
        <f t="shared" si="4"/>
        <v>1.2345679012345678</v>
      </c>
      <c r="O48" s="382" t="s">
        <v>390</v>
      </c>
      <c r="P48" s="382"/>
      <c r="Q48" s="383">
        <v>6000000</v>
      </c>
      <c r="R48" s="382" t="s">
        <v>389</v>
      </c>
      <c r="S48" s="15"/>
      <c r="T48" s="14"/>
      <c r="U48" s="14"/>
    </row>
    <row r="49" spans="1:21" ht="105" customHeight="1" x14ac:dyDescent="0.2">
      <c r="A49" s="475"/>
      <c r="B49" s="533"/>
      <c r="C49" s="473"/>
      <c r="D49" s="473"/>
      <c r="E49" s="471"/>
      <c r="F49" s="229">
        <v>5</v>
      </c>
      <c r="G49" s="380" t="s">
        <v>388</v>
      </c>
      <c r="H49" s="381">
        <v>43151</v>
      </c>
      <c r="I49" s="381">
        <v>44185</v>
      </c>
      <c r="J49" s="24" t="s">
        <v>991</v>
      </c>
      <c r="K49" s="40">
        <f t="shared" si="2"/>
        <v>1.2345679012345678</v>
      </c>
      <c r="L49" s="41">
        <v>2</v>
      </c>
      <c r="M49" s="41" t="str">
        <f t="shared" si="3"/>
        <v>50%</v>
      </c>
      <c r="N49" s="42">
        <f t="shared" si="4"/>
        <v>0.61728395061728392</v>
      </c>
      <c r="O49" s="382" t="s">
        <v>387</v>
      </c>
      <c r="P49" s="382"/>
      <c r="Q49" s="383" t="s">
        <v>133</v>
      </c>
      <c r="R49" s="382" t="s">
        <v>386</v>
      </c>
      <c r="S49" s="15"/>
      <c r="T49" s="14"/>
      <c r="U49" s="14"/>
    </row>
    <row r="50" spans="1:21" ht="72.75" customHeight="1" x14ac:dyDescent="0.2">
      <c r="A50" s="475"/>
      <c r="B50" s="533"/>
      <c r="C50" s="387" t="s">
        <v>385</v>
      </c>
      <c r="D50" s="387" t="s">
        <v>380</v>
      </c>
      <c r="E50" s="229" t="s">
        <v>379</v>
      </c>
      <c r="F50" s="229">
        <v>1</v>
      </c>
      <c r="G50" s="380" t="s">
        <v>384</v>
      </c>
      <c r="H50" s="381">
        <v>43151</v>
      </c>
      <c r="I50" s="381">
        <v>44185</v>
      </c>
      <c r="J50" s="371" t="s">
        <v>941</v>
      </c>
      <c r="K50" s="40">
        <f t="shared" si="2"/>
        <v>1.2345679012345678</v>
      </c>
      <c r="L50" s="41">
        <v>1</v>
      </c>
      <c r="M50" s="41" t="str">
        <f t="shared" si="3"/>
        <v>0%</v>
      </c>
      <c r="N50" s="42">
        <f t="shared" si="4"/>
        <v>0</v>
      </c>
      <c r="O50" s="382" t="s">
        <v>383</v>
      </c>
      <c r="P50" s="382"/>
      <c r="Q50" s="383" t="s">
        <v>133</v>
      </c>
      <c r="R50" s="382" t="s">
        <v>382</v>
      </c>
      <c r="S50" s="15"/>
      <c r="T50" s="14"/>
      <c r="U50" s="14"/>
    </row>
    <row r="51" spans="1:21" ht="72.75" customHeight="1" x14ac:dyDescent="0.2">
      <c r="A51" s="475"/>
      <c r="B51" s="533"/>
      <c r="C51" s="495" t="s">
        <v>381</v>
      </c>
      <c r="D51" s="495" t="s">
        <v>380</v>
      </c>
      <c r="E51" s="467" t="s">
        <v>379</v>
      </c>
      <c r="F51" s="229">
        <v>1</v>
      </c>
      <c r="G51" s="380" t="s">
        <v>378</v>
      </c>
      <c r="H51" s="381">
        <v>43151</v>
      </c>
      <c r="I51" s="381">
        <v>44185</v>
      </c>
      <c r="J51" s="24" t="s">
        <v>991</v>
      </c>
      <c r="K51" s="40">
        <f t="shared" si="2"/>
        <v>1.2345679012345678</v>
      </c>
      <c r="L51" s="41">
        <v>2</v>
      </c>
      <c r="M51" s="41" t="str">
        <f t="shared" si="3"/>
        <v>50%</v>
      </c>
      <c r="N51" s="42">
        <f t="shared" si="4"/>
        <v>0.61728395061728392</v>
      </c>
      <c r="O51" s="382" t="s">
        <v>377</v>
      </c>
      <c r="P51" s="382"/>
      <c r="Q51" s="383" t="s">
        <v>133</v>
      </c>
      <c r="R51" s="382" t="s">
        <v>371</v>
      </c>
      <c r="S51" s="15"/>
      <c r="T51" s="14"/>
      <c r="U51" s="14"/>
    </row>
    <row r="52" spans="1:21" ht="72.75" customHeight="1" x14ac:dyDescent="0.2">
      <c r="A52" s="475"/>
      <c r="B52" s="533"/>
      <c r="C52" s="496"/>
      <c r="D52" s="496"/>
      <c r="E52" s="468"/>
      <c r="F52" s="229">
        <v>2</v>
      </c>
      <c r="G52" s="380" t="s">
        <v>376</v>
      </c>
      <c r="H52" s="381">
        <v>43151</v>
      </c>
      <c r="I52" s="381">
        <v>44185</v>
      </c>
      <c r="J52" s="371" t="s">
        <v>942</v>
      </c>
      <c r="K52" s="40">
        <f t="shared" si="2"/>
        <v>1.2345679012345678</v>
      </c>
      <c r="L52" s="41">
        <v>1</v>
      </c>
      <c r="M52" s="41" t="str">
        <f t="shared" si="3"/>
        <v>0%</v>
      </c>
      <c r="N52" s="42">
        <f t="shared" si="4"/>
        <v>0</v>
      </c>
      <c r="O52" s="382" t="s">
        <v>375</v>
      </c>
      <c r="P52" s="382"/>
      <c r="Q52" s="383">
        <v>6000000</v>
      </c>
      <c r="R52" s="382" t="s">
        <v>371</v>
      </c>
      <c r="S52" s="15"/>
      <c r="T52" s="14"/>
      <c r="U52" s="14"/>
    </row>
    <row r="53" spans="1:21" ht="148.5" customHeight="1" x14ac:dyDescent="0.2">
      <c r="A53" s="475"/>
      <c r="B53" s="533"/>
      <c r="C53" s="496"/>
      <c r="D53" s="496"/>
      <c r="E53" s="468"/>
      <c r="F53" s="229">
        <v>3</v>
      </c>
      <c r="G53" s="380" t="s">
        <v>374</v>
      </c>
      <c r="H53" s="381">
        <v>43151</v>
      </c>
      <c r="I53" s="381">
        <v>44185</v>
      </c>
      <c r="J53" s="24" t="s">
        <v>992</v>
      </c>
      <c r="K53" s="40">
        <f t="shared" si="2"/>
        <v>1.2345679012345678</v>
      </c>
      <c r="L53" s="41">
        <v>3</v>
      </c>
      <c r="M53" s="41" t="str">
        <f t="shared" si="3"/>
        <v>100%</v>
      </c>
      <c r="N53" s="42">
        <f t="shared" si="4"/>
        <v>1.2345679012345678</v>
      </c>
      <c r="O53" s="382" t="s">
        <v>373</v>
      </c>
      <c r="P53" s="382"/>
      <c r="Q53" s="383">
        <v>6000000</v>
      </c>
      <c r="R53" s="382" t="s">
        <v>371</v>
      </c>
      <c r="S53" s="15"/>
      <c r="T53" s="14"/>
      <c r="U53" s="14"/>
    </row>
    <row r="54" spans="1:21" ht="132.75" customHeight="1" x14ac:dyDescent="0.2">
      <c r="A54" s="475"/>
      <c r="B54" s="533"/>
      <c r="C54" s="496"/>
      <c r="D54" s="496"/>
      <c r="E54" s="468"/>
      <c r="F54" s="229">
        <v>4</v>
      </c>
      <c r="G54" s="380" t="s">
        <v>372</v>
      </c>
      <c r="H54" s="381">
        <v>43151</v>
      </c>
      <c r="I54" s="381">
        <v>44185</v>
      </c>
      <c r="J54" s="24" t="s">
        <v>993</v>
      </c>
      <c r="K54" s="40">
        <f t="shared" si="2"/>
        <v>1.2345679012345678</v>
      </c>
      <c r="L54" s="41">
        <v>3</v>
      </c>
      <c r="M54" s="41" t="str">
        <f t="shared" si="3"/>
        <v>100%</v>
      </c>
      <c r="N54" s="42">
        <f t="shared" si="4"/>
        <v>1.2345679012345678</v>
      </c>
      <c r="O54" s="382" t="s">
        <v>304</v>
      </c>
      <c r="P54" s="382"/>
      <c r="Q54" s="383" t="s">
        <v>133</v>
      </c>
      <c r="R54" s="382" t="s">
        <v>371</v>
      </c>
      <c r="S54" s="15"/>
      <c r="T54" s="14"/>
      <c r="U54" s="14"/>
    </row>
    <row r="55" spans="1:21" ht="156" customHeight="1" x14ac:dyDescent="0.2">
      <c r="A55" s="475"/>
      <c r="B55" s="533"/>
      <c r="C55" s="496"/>
      <c r="D55" s="496"/>
      <c r="E55" s="468"/>
      <c r="F55" s="229">
        <v>5</v>
      </c>
      <c r="G55" s="380" t="s">
        <v>370</v>
      </c>
      <c r="H55" s="381">
        <v>43151</v>
      </c>
      <c r="I55" s="381">
        <v>44185</v>
      </c>
      <c r="J55" s="24" t="s">
        <v>994</v>
      </c>
      <c r="K55" s="40">
        <f t="shared" si="2"/>
        <v>1.2345679012345678</v>
      </c>
      <c r="L55" s="41">
        <v>3</v>
      </c>
      <c r="M55" s="41" t="str">
        <f t="shared" si="3"/>
        <v>100%</v>
      </c>
      <c r="N55" s="42">
        <f t="shared" si="4"/>
        <v>1.2345679012345678</v>
      </c>
      <c r="O55" s="382" t="s">
        <v>369</v>
      </c>
      <c r="P55" s="382"/>
      <c r="Q55" s="383" t="s">
        <v>133</v>
      </c>
      <c r="R55" s="382" t="s">
        <v>368</v>
      </c>
      <c r="S55" s="15"/>
      <c r="T55" s="14"/>
      <c r="U55" s="14"/>
    </row>
    <row r="56" spans="1:21" ht="72.75" customHeight="1" x14ac:dyDescent="0.2">
      <c r="A56" s="475"/>
      <c r="B56" s="533"/>
      <c r="C56" s="496"/>
      <c r="D56" s="496"/>
      <c r="E56" s="468"/>
      <c r="F56" s="229">
        <v>6</v>
      </c>
      <c r="G56" s="380" t="s">
        <v>367</v>
      </c>
      <c r="H56" s="381">
        <v>43151</v>
      </c>
      <c r="I56" s="381">
        <v>44185</v>
      </c>
      <c r="J56" s="371" t="s">
        <v>937</v>
      </c>
      <c r="K56" s="40">
        <f t="shared" si="2"/>
        <v>1.2345679012345678</v>
      </c>
      <c r="L56" s="41">
        <v>1</v>
      </c>
      <c r="M56" s="41" t="str">
        <f t="shared" si="3"/>
        <v>0%</v>
      </c>
      <c r="N56" s="42">
        <f t="shared" si="4"/>
        <v>0</v>
      </c>
      <c r="O56" s="382" t="s">
        <v>365</v>
      </c>
      <c r="P56" s="382"/>
      <c r="Q56" s="383" t="s">
        <v>133</v>
      </c>
      <c r="R56" s="382" t="s">
        <v>364</v>
      </c>
      <c r="S56" s="15"/>
      <c r="T56" s="14"/>
      <c r="U56" s="14"/>
    </row>
    <row r="57" spans="1:21" ht="81" customHeight="1" x14ac:dyDescent="0.2">
      <c r="A57" s="475"/>
      <c r="B57" s="534"/>
      <c r="C57" s="497"/>
      <c r="D57" s="497"/>
      <c r="E57" s="469"/>
      <c r="F57" s="229">
        <v>7</v>
      </c>
      <c r="G57" s="380" t="s">
        <v>366</v>
      </c>
      <c r="H57" s="381">
        <v>43151</v>
      </c>
      <c r="I57" s="381">
        <v>44185</v>
      </c>
      <c r="J57" s="24" t="s">
        <v>995</v>
      </c>
      <c r="K57" s="40">
        <f t="shared" si="2"/>
        <v>1.2345679012345678</v>
      </c>
      <c r="L57" s="41">
        <v>3</v>
      </c>
      <c r="M57" s="41" t="str">
        <f t="shared" si="3"/>
        <v>100%</v>
      </c>
      <c r="N57" s="42">
        <f t="shared" si="4"/>
        <v>1.2345679012345678</v>
      </c>
      <c r="O57" s="382" t="s">
        <v>365</v>
      </c>
      <c r="P57" s="382"/>
      <c r="Q57" s="383" t="s">
        <v>133</v>
      </c>
      <c r="R57" s="382" t="s">
        <v>364</v>
      </c>
      <c r="S57" s="15"/>
      <c r="T57" s="14"/>
      <c r="U57" s="14"/>
    </row>
    <row r="58" spans="1:21" ht="143.25" customHeight="1" x14ac:dyDescent="0.2">
      <c r="A58" s="475"/>
      <c r="B58" s="390" t="s">
        <v>363</v>
      </c>
      <c r="C58" s="391" t="s">
        <v>362</v>
      </c>
      <c r="D58" s="392" t="s">
        <v>361</v>
      </c>
      <c r="E58" s="393" t="s">
        <v>360</v>
      </c>
      <c r="F58" s="229">
        <v>1</v>
      </c>
      <c r="G58" s="380" t="s">
        <v>359</v>
      </c>
      <c r="H58" s="381">
        <v>43151</v>
      </c>
      <c r="I58" s="381">
        <v>44185</v>
      </c>
      <c r="J58" s="24" t="s">
        <v>1001</v>
      </c>
      <c r="K58" s="40">
        <f t="shared" si="2"/>
        <v>1.2345679012345678</v>
      </c>
      <c r="L58" s="41">
        <v>3</v>
      </c>
      <c r="M58" s="41" t="str">
        <f t="shared" si="3"/>
        <v>100%</v>
      </c>
      <c r="N58" s="42">
        <f t="shared" si="4"/>
        <v>1.2345679012345678</v>
      </c>
      <c r="O58" s="382" t="s">
        <v>314</v>
      </c>
      <c r="P58" s="382"/>
      <c r="Q58" s="383">
        <v>6000000</v>
      </c>
      <c r="R58" s="382" t="s">
        <v>358</v>
      </c>
      <c r="S58" s="15"/>
      <c r="T58" s="14"/>
      <c r="U58" s="14"/>
    </row>
    <row r="59" spans="1:21" ht="166.15" customHeight="1" x14ac:dyDescent="0.2">
      <c r="A59" s="475"/>
      <c r="B59" s="536" t="s">
        <v>357</v>
      </c>
      <c r="C59" s="467" t="s">
        <v>356</v>
      </c>
      <c r="D59" s="467" t="s">
        <v>355</v>
      </c>
      <c r="E59" s="539" t="s">
        <v>354</v>
      </c>
      <c r="F59" s="394">
        <v>1</v>
      </c>
      <c r="G59" s="395" t="s">
        <v>963</v>
      </c>
      <c r="H59" s="381">
        <v>43151</v>
      </c>
      <c r="I59" s="381">
        <v>44185</v>
      </c>
      <c r="J59" s="371" t="s">
        <v>937</v>
      </c>
      <c r="K59" s="40">
        <f t="shared" si="2"/>
        <v>1.2345679012345678</v>
      </c>
      <c r="L59" s="41">
        <v>1</v>
      </c>
      <c r="M59" s="41" t="str">
        <f t="shared" si="3"/>
        <v>0%</v>
      </c>
      <c r="N59" s="42">
        <f t="shared" si="4"/>
        <v>0</v>
      </c>
      <c r="O59" s="396" t="s">
        <v>353</v>
      </c>
      <c r="P59" s="396"/>
      <c r="Q59" s="397">
        <v>6000000</v>
      </c>
      <c r="R59" s="398" t="s">
        <v>352</v>
      </c>
      <c r="S59" s="15"/>
      <c r="T59" s="14"/>
      <c r="U59" s="14"/>
    </row>
    <row r="60" spans="1:21" ht="106.5" customHeight="1" x14ac:dyDescent="0.2">
      <c r="A60" s="475"/>
      <c r="B60" s="537"/>
      <c r="C60" s="468"/>
      <c r="D60" s="468"/>
      <c r="E60" s="540"/>
      <c r="F60" s="394">
        <v>2</v>
      </c>
      <c r="G60" s="395" t="s">
        <v>351</v>
      </c>
      <c r="H60" s="381">
        <v>43151</v>
      </c>
      <c r="I60" s="381">
        <v>44185</v>
      </c>
      <c r="J60" s="371" t="s">
        <v>937</v>
      </c>
      <c r="K60" s="40">
        <f t="shared" si="2"/>
        <v>1.2345679012345678</v>
      </c>
      <c r="L60" s="41">
        <v>1</v>
      </c>
      <c r="M60" s="41" t="str">
        <f t="shared" si="3"/>
        <v>0%</v>
      </c>
      <c r="N60" s="42">
        <f t="shared" si="4"/>
        <v>0</v>
      </c>
      <c r="O60" s="396" t="s">
        <v>314</v>
      </c>
      <c r="P60" s="396"/>
      <c r="Q60" s="397">
        <v>6000000</v>
      </c>
      <c r="R60" s="398" t="s">
        <v>349</v>
      </c>
      <c r="S60" s="15"/>
      <c r="T60" s="14"/>
      <c r="U60" s="14"/>
    </row>
    <row r="61" spans="1:21" ht="72.75" customHeight="1" x14ac:dyDescent="0.2">
      <c r="A61" s="475"/>
      <c r="B61" s="538"/>
      <c r="C61" s="469"/>
      <c r="D61" s="469"/>
      <c r="E61" s="541"/>
      <c r="F61" s="394">
        <v>3</v>
      </c>
      <c r="G61" s="395" t="s">
        <v>350</v>
      </c>
      <c r="H61" s="381">
        <v>43151</v>
      </c>
      <c r="I61" s="381">
        <v>44185</v>
      </c>
      <c r="J61" s="24" t="s">
        <v>996</v>
      </c>
      <c r="K61" s="40">
        <f t="shared" si="2"/>
        <v>1.2345679012345678</v>
      </c>
      <c r="L61" s="41">
        <v>3</v>
      </c>
      <c r="M61" s="41" t="str">
        <f t="shared" si="3"/>
        <v>100%</v>
      </c>
      <c r="N61" s="42">
        <f t="shared" si="4"/>
        <v>1.2345679012345678</v>
      </c>
      <c r="O61" s="396" t="s">
        <v>314</v>
      </c>
      <c r="P61" s="396"/>
      <c r="Q61" s="397" t="s">
        <v>133</v>
      </c>
      <c r="R61" s="398" t="s">
        <v>349</v>
      </c>
      <c r="S61" s="15"/>
      <c r="T61" s="14"/>
      <c r="U61" s="14"/>
    </row>
    <row r="62" spans="1:21" ht="72.75" customHeight="1" x14ac:dyDescent="0.2">
      <c r="A62" s="475"/>
      <c r="B62" s="536" t="s">
        <v>348</v>
      </c>
      <c r="C62" s="467" t="s">
        <v>347</v>
      </c>
      <c r="D62" s="467" t="s">
        <v>346</v>
      </c>
      <c r="E62" s="539" t="s">
        <v>345</v>
      </c>
      <c r="F62" s="394">
        <v>1</v>
      </c>
      <c r="G62" s="395" t="s">
        <v>344</v>
      </c>
      <c r="H62" s="381">
        <v>43151</v>
      </c>
      <c r="I62" s="381">
        <v>44185</v>
      </c>
      <c r="J62" s="24" t="s">
        <v>1002</v>
      </c>
      <c r="K62" s="40">
        <f t="shared" si="2"/>
        <v>1.2345679012345678</v>
      </c>
      <c r="L62" s="41">
        <v>3</v>
      </c>
      <c r="M62" s="41" t="str">
        <f t="shared" si="3"/>
        <v>100%</v>
      </c>
      <c r="N62" s="42">
        <f t="shared" si="4"/>
        <v>1.2345679012345678</v>
      </c>
      <c r="O62" s="396" t="s">
        <v>314</v>
      </c>
      <c r="P62" s="396"/>
      <c r="Q62" s="397" t="s">
        <v>133</v>
      </c>
      <c r="R62" s="398" t="s">
        <v>343</v>
      </c>
      <c r="S62" s="15"/>
      <c r="T62" s="14"/>
      <c r="U62" s="14"/>
    </row>
    <row r="63" spans="1:21" ht="72.75" customHeight="1" x14ac:dyDescent="0.2">
      <c r="A63" s="475"/>
      <c r="B63" s="537"/>
      <c r="C63" s="468"/>
      <c r="D63" s="468"/>
      <c r="E63" s="540"/>
      <c r="F63" s="394">
        <v>2</v>
      </c>
      <c r="G63" s="395" t="s">
        <v>342</v>
      </c>
      <c r="H63" s="381">
        <v>43151</v>
      </c>
      <c r="I63" s="381">
        <v>44185</v>
      </c>
      <c r="J63" s="24" t="s">
        <v>1003</v>
      </c>
      <c r="K63" s="40">
        <f t="shared" si="2"/>
        <v>1.2345679012345678</v>
      </c>
      <c r="L63" s="41">
        <v>3</v>
      </c>
      <c r="M63" s="41" t="str">
        <f t="shared" si="3"/>
        <v>100%</v>
      </c>
      <c r="N63" s="42">
        <f t="shared" si="4"/>
        <v>1.2345679012345678</v>
      </c>
      <c r="O63" s="396" t="s">
        <v>314</v>
      </c>
      <c r="P63" s="396"/>
      <c r="Q63" s="397" t="s">
        <v>133</v>
      </c>
      <c r="R63" s="398" t="s">
        <v>341</v>
      </c>
      <c r="S63" s="15"/>
      <c r="T63" s="14"/>
      <c r="U63" s="14"/>
    </row>
    <row r="64" spans="1:21" ht="72.75" customHeight="1" x14ac:dyDescent="0.2">
      <c r="A64" s="475"/>
      <c r="B64" s="537"/>
      <c r="C64" s="468"/>
      <c r="D64" s="468"/>
      <c r="E64" s="540"/>
      <c r="F64" s="394">
        <v>3</v>
      </c>
      <c r="G64" s="395" t="s">
        <v>340</v>
      </c>
      <c r="H64" s="381">
        <v>43151</v>
      </c>
      <c r="I64" s="381">
        <v>44185</v>
      </c>
      <c r="J64" s="24" t="s">
        <v>997</v>
      </c>
      <c r="K64" s="40">
        <f t="shared" si="2"/>
        <v>1.2345679012345678</v>
      </c>
      <c r="L64" s="41">
        <v>3</v>
      </c>
      <c r="M64" s="41" t="str">
        <f t="shared" si="3"/>
        <v>100%</v>
      </c>
      <c r="N64" s="42">
        <f t="shared" si="4"/>
        <v>1.2345679012345678</v>
      </c>
      <c r="O64" s="396" t="s">
        <v>339</v>
      </c>
      <c r="P64" s="396"/>
      <c r="Q64" s="397" t="s">
        <v>133</v>
      </c>
      <c r="R64" s="398" t="s">
        <v>338</v>
      </c>
      <c r="S64" s="15"/>
      <c r="T64" s="14"/>
      <c r="U64" s="14"/>
    </row>
    <row r="65" spans="1:21" ht="204" customHeight="1" x14ac:dyDescent="0.2">
      <c r="A65" s="475"/>
      <c r="B65" s="537"/>
      <c r="C65" s="468"/>
      <c r="D65" s="468"/>
      <c r="E65" s="540"/>
      <c r="F65" s="394">
        <v>4</v>
      </c>
      <c r="G65" s="395" t="s">
        <v>337</v>
      </c>
      <c r="H65" s="381">
        <v>43151</v>
      </c>
      <c r="I65" s="381">
        <v>44185</v>
      </c>
      <c r="J65" s="401" t="s">
        <v>998</v>
      </c>
      <c r="K65" s="40">
        <f t="shared" si="2"/>
        <v>1.2345679012345678</v>
      </c>
      <c r="L65" s="41">
        <v>2</v>
      </c>
      <c r="M65" s="41" t="str">
        <f t="shared" si="3"/>
        <v>50%</v>
      </c>
      <c r="N65" s="42">
        <f t="shared" si="4"/>
        <v>0.61728395061728392</v>
      </c>
      <c r="O65" s="396" t="s">
        <v>336</v>
      </c>
      <c r="P65" s="396"/>
      <c r="Q65" s="397" t="s">
        <v>133</v>
      </c>
      <c r="R65" s="398" t="s">
        <v>335</v>
      </c>
      <c r="S65" s="15"/>
      <c r="T65" s="14"/>
      <c r="U65" s="14"/>
    </row>
    <row r="66" spans="1:21" ht="57.75" customHeight="1" x14ac:dyDescent="0.2">
      <c r="A66" s="475"/>
      <c r="B66" s="538"/>
      <c r="C66" s="469"/>
      <c r="D66" s="469"/>
      <c r="E66" s="541"/>
      <c r="F66" s="394">
        <v>5</v>
      </c>
      <c r="G66" s="395" t="s">
        <v>334</v>
      </c>
      <c r="H66" s="381">
        <v>43151</v>
      </c>
      <c r="I66" s="381">
        <v>44185</v>
      </c>
      <c r="J66" s="402" t="s">
        <v>937</v>
      </c>
      <c r="K66" s="40">
        <f t="shared" si="2"/>
        <v>1.2345679012345678</v>
      </c>
      <c r="L66" s="41">
        <v>1</v>
      </c>
      <c r="M66" s="41" t="str">
        <f t="shared" si="3"/>
        <v>0%</v>
      </c>
      <c r="N66" s="42">
        <f t="shared" si="4"/>
        <v>0</v>
      </c>
      <c r="O66" s="396" t="s">
        <v>333</v>
      </c>
      <c r="P66" s="396"/>
      <c r="Q66" s="397" t="s">
        <v>133</v>
      </c>
      <c r="R66" s="398" t="s">
        <v>332</v>
      </c>
      <c r="S66" s="15"/>
      <c r="T66" s="14"/>
      <c r="U66" s="14"/>
    </row>
    <row r="67" spans="1:21" ht="174.75" customHeight="1" x14ac:dyDescent="0.2">
      <c r="A67" s="475"/>
      <c r="B67" s="532" t="s">
        <v>331</v>
      </c>
      <c r="C67" s="495" t="s">
        <v>330</v>
      </c>
      <c r="D67" s="495" t="s">
        <v>329</v>
      </c>
      <c r="E67" s="467" t="s">
        <v>328</v>
      </c>
      <c r="F67" s="394">
        <v>1</v>
      </c>
      <c r="G67" s="380" t="s">
        <v>327</v>
      </c>
      <c r="H67" s="381">
        <v>43151</v>
      </c>
      <c r="I67" s="381">
        <v>44185</v>
      </c>
      <c r="J67" s="24" t="s">
        <v>999</v>
      </c>
      <c r="K67" s="40">
        <f t="shared" si="2"/>
        <v>1.2345679012345678</v>
      </c>
      <c r="L67" s="41">
        <v>3</v>
      </c>
      <c r="M67" s="41" t="str">
        <f t="shared" si="3"/>
        <v>100%</v>
      </c>
      <c r="N67" s="42">
        <f t="shared" si="4"/>
        <v>1.2345679012345678</v>
      </c>
      <c r="O67" s="382" t="s">
        <v>326</v>
      </c>
      <c r="P67" s="382"/>
      <c r="Q67" s="397" t="s">
        <v>133</v>
      </c>
      <c r="R67" s="382" t="s">
        <v>325</v>
      </c>
      <c r="S67" s="15"/>
      <c r="T67" s="14"/>
      <c r="U67" s="14"/>
    </row>
    <row r="68" spans="1:21" ht="93" customHeight="1" x14ac:dyDescent="0.2">
      <c r="A68" s="475"/>
      <c r="B68" s="533"/>
      <c r="C68" s="496"/>
      <c r="D68" s="496"/>
      <c r="E68" s="468"/>
      <c r="F68" s="394">
        <v>2</v>
      </c>
      <c r="G68" s="380" t="s">
        <v>324</v>
      </c>
      <c r="H68" s="381">
        <v>43151</v>
      </c>
      <c r="I68" s="381">
        <v>44185</v>
      </c>
      <c r="J68" s="128"/>
      <c r="K68" s="40">
        <f t="shared" si="2"/>
        <v>1.2345679012345678</v>
      </c>
      <c r="L68" s="41">
        <v>1</v>
      </c>
      <c r="M68" s="41" t="str">
        <f t="shared" si="3"/>
        <v>0%</v>
      </c>
      <c r="N68" s="42">
        <f t="shared" si="4"/>
        <v>0</v>
      </c>
      <c r="O68" s="382" t="s">
        <v>323</v>
      </c>
      <c r="P68" s="382"/>
      <c r="Q68" s="383">
        <v>6000000</v>
      </c>
      <c r="R68" s="382" t="s">
        <v>316</v>
      </c>
      <c r="S68" s="15"/>
      <c r="T68" s="14"/>
      <c r="U68" s="14"/>
    </row>
    <row r="69" spans="1:21" ht="100.5" customHeight="1" x14ac:dyDescent="0.2">
      <c r="A69" s="475"/>
      <c r="B69" s="533"/>
      <c r="C69" s="496"/>
      <c r="D69" s="497"/>
      <c r="E69" s="469"/>
      <c r="F69" s="394">
        <v>3</v>
      </c>
      <c r="G69" s="380" t="s">
        <v>322</v>
      </c>
      <c r="H69" s="381">
        <v>43151</v>
      </c>
      <c r="I69" s="381">
        <v>44185</v>
      </c>
      <c r="J69" s="128"/>
      <c r="K69" s="40">
        <f t="shared" si="2"/>
        <v>1.2345679012345678</v>
      </c>
      <c r="L69" s="41">
        <v>1</v>
      </c>
      <c r="M69" s="41" t="str">
        <f t="shared" si="3"/>
        <v>0%</v>
      </c>
      <c r="N69" s="42">
        <f t="shared" si="4"/>
        <v>0</v>
      </c>
      <c r="O69" s="382" t="s">
        <v>321</v>
      </c>
      <c r="P69" s="382"/>
      <c r="Q69" s="383">
        <v>24000000</v>
      </c>
      <c r="R69" s="382" t="s">
        <v>320</v>
      </c>
      <c r="S69" s="15"/>
      <c r="T69" s="14"/>
      <c r="U69" s="14"/>
    </row>
    <row r="70" spans="1:21" ht="72.75" customHeight="1" x14ac:dyDescent="0.2">
      <c r="A70" s="475"/>
      <c r="B70" s="533"/>
      <c r="C70" s="496"/>
      <c r="D70" s="495" t="s">
        <v>319</v>
      </c>
      <c r="E70" s="467" t="s">
        <v>318</v>
      </c>
      <c r="F70" s="394">
        <v>1</v>
      </c>
      <c r="G70" s="380" t="s">
        <v>317</v>
      </c>
      <c r="H70" s="381">
        <v>43151</v>
      </c>
      <c r="I70" s="381">
        <v>44185</v>
      </c>
      <c r="J70" s="24"/>
      <c r="K70" s="40">
        <f t="shared" si="2"/>
        <v>1.2345679012345678</v>
      </c>
      <c r="L70" s="41">
        <v>1</v>
      </c>
      <c r="M70" s="41" t="str">
        <f t="shared" si="3"/>
        <v>0%</v>
      </c>
      <c r="N70" s="42">
        <f t="shared" si="4"/>
        <v>0</v>
      </c>
      <c r="O70" s="382" t="s">
        <v>314</v>
      </c>
      <c r="P70" s="382"/>
      <c r="Q70" s="383">
        <v>3000000</v>
      </c>
      <c r="R70" s="382" t="s">
        <v>316</v>
      </c>
      <c r="S70" s="15"/>
      <c r="T70" s="14"/>
      <c r="U70" s="14"/>
    </row>
    <row r="71" spans="1:21" ht="72.75" customHeight="1" x14ac:dyDescent="0.2">
      <c r="A71" s="475"/>
      <c r="B71" s="533"/>
      <c r="C71" s="496"/>
      <c r="D71" s="497"/>
      <c r="E71" s="469"/>
      <c r="F71" s="394">
        <v>2</v>
      </c>
      <c r="G71" s="380" t="s">
        <v>315</v>
      </c>
      <c r="H71" s="381">
        <v>43151</v>
      </c>
      <c r="I71" s="381">
        <v>44185</v>
      </c>
      <c r="J71" s="24"/>
      <c r="K71" s="40">
        <f t="shared" si="2"/>
        <v>1.2345679012345678</v>
      </c>
      <c r="L71" s="41">
        <v>1</v>
      </c>
      <c r="M71" s="41" t="str">
        <f t="shared" ref="M71:M87" si="5">IF(L71=1,"0%",IF(L71=2,"50%",IF(L71=3,"100%","Null")))</f>
        <v>0%</v>
      </c>
      <c r="N71" s="42">
        <f t="shared" ref="N71:N87" si="6">IF(L71=1,0,IF(L71=2,K71/2,IF(L71=3,K71)))</f>
        <v>0</v>
      </c>
      <c r="O71" s="382" t="s">
        <v>314</v>
      </c>
      <c r="P71" s="382"/>
      <c r="Q71" s="383">
        <v>500000</v>
      </c>
      <c r="R71" s="382" t="s">
        <v>313</v>
      </c>
      <c r="S71" s="15"/>
      <c r="T71" s="14"/>
      <c r="U71" s="14"/>
    </row>
    <row r="72" spans="1:21" ht="72.75" customHeight="1" x14ac:dyDescent="0.2">
      <c r="A72" s="475"/>
      <c r="B72" s="533"/>
      <c r="C72" s="496"/>
      <c r="D72" s="495" t="s">
        <v>312</v>
      </c>
      <c r="E72" s="467" t="s">
        <v>311</v>
      </c>
      <c r="F72" s="394">
        <v>1</v>
      </c>
      <c r="G72" s="380" t="s">
        <v>310</v>
      </c>
      <c r="H72" s="381">
        <v>43151</v>
      </c>
      <c r="I72" s="381">
        <v>44185</v>
      </c>
      <c r="J72" s="24"/>
      <c r="K72" s="40">
        <f t="shared" ref="K72:K87" si="7">(100/81)</f>
        <v>1.2345679012345678</v>
      </c>
      <c r="L72" s="41">
        <v>1</v>
      </c>
      <c r="M72" s="41" t="str">
        <f t="shared" si="5"/>
        <v>0%</v>
      </c>
      <c r="N72" s="42">
        <f t="shared" si="6"/>
        <v>0</v>
      </c>
      <c r="O72" s="382" t="s">
        <v>309</v>
      </c>
      <c r="P72" s="382"/>
      <c r="Q72" s="383" t="s">
        <v>133</v>
      </c>
      <c r="R72" s="382" t="s">
        <v>306</v>
      </c>
      <c r="S72" s="15"/>
      <c r="T72" s="14"/>
      <c r="U72" s="14"/>
    </row>
    <row r="73" spans="1:21" ht="100.5" customHeight="1" x14ac:dyDescent="0.2">
      <c r="A73" s="475"/>
      <c r="B73" s="533"/>
      <c r="C73" s="496"/>
      <c r="D73" s="496"/>
      <c r="E73" s="468"/>
      <c r="F73" s="394">
        <v>2</v>
      </c>
      <c r="G73" s="380" t="s">
        <v>308</v>
      </c>
      <c r="H73" s="381">
        <v>43151</v>
      </c>
      <c r="I73" s="381">
        <v>44185</v>
      </c>
      <c r="J73" s="24"/>
      <c r="K73" s="40">
        <f t="shared" si="7"/>
        <v>1.2345679012345678</v>
      </c>
      <c r="L73" s="41">
        <v>1</v>
      </c>
      <c r="M73" s="41" t="str">
        <f t="shared" si="5"/>
        <v>0%</v>
      </c>
      <c r="N73" s="42">
        <f t="shared" si="6"/>
        <v>0</v>
      </c>
      <c r="O73" s="382" t="s">
        <v>307</v>
      </c>
      <c r="P73" s="382"/>
      <c r="Q73" s="383" t="s">
        <v>133</v>
      </c>
      <c r="R73" s="382" t="s">
        <v>306</v>
      </c>
      <c r="S73" s="15"/>
      <c r="T73" s="14"/>
      <c r="U73" s="14"/>
    </row>
    <row r="74" spans="1:21" ht="171.75" customHeight="1" x14ac:dyDescent="0.2">
      <c r="A74" s="475"/>
      <c r="B74" s="533"/>
      <c r="C74" s="496"/>
      <c r="D74" s="496"/>
      <c r="E74" s="468"/>
      <c r="F74" s="394">
        <v>3</v>
      </c>
      <c r="G74" s="380" t="s">
        <v>305</v>
      </c>
      <c r="H74" s="381">
        <v>43151</v>
      </c>
      <c r="I74" s="381">
        <v>44185</v>
      </c>
      <c r="J74" s="24"/>
      <c r="K74" s="40">
        <f t="shared" si="7"/>
        <v>1.2345679012345678</v>
      </c>
      <c r="L74" s="41">
        <v>1</v>
      </c>
      <c r="M74" s="41" t="str">
        <f t="shared" si="5"/>
        <v>0%</v>
      </c>
      <c r="N74" s="42">
        <f t="shared" si="6"/>
        <v>0</v>
      </c>
      <c r="O74" s="382" t="s">
        <v>304</v>
      </c>
      <c r="P74" s="382"/>
      <c r="Q74" s="383" t="s">
        <v>133</v>
      </c>
      <c r="R74" s="382" t="s">
        <v>303</v>
      </c>
      <c r="S74" s="15"/>
      <c r="T74" s="14"/>
      <c r="U74" s="14"/>
    </row>
    <row r="75" spans="1:21" ht="168" customHeight="1" x14ac:dyDescent="0.2">
      <c r="A75" s="475"/>
      <c r="B75" s="534"/>
      <c r="C75" s="497"/>
      <c r="D75" s="497"/>
      <c r="E75" s="469"/>
      <c r="F75" s="394">
        <v>4</v>
      </c>
      <c r="G75" s="380" t="s">
        <v>302</v>
      </c>
      <c r="H75" s="381">
        <v>43151</v>
      </c>
      <c r="I75" s="381">
        <v>44185</v>
      </c>
      <c r="J75" s="24"/>
      <c r="K75" s="40">
        <f t="shared" si="7"/>
        <v>1.2345679012345678</v>
      </c>
      <c r="L75" s="41">
        <v>1</v>
      </c>
      <c r="M75" s="41" t="str">
        <f t="shared" si="5"/>
        <v>0%</v>
      </c>
      <c r="N75" s="42">
        <f t="shared" si="6"/>
        <v>0</v>
      </c>
      <c r="O75" s="382" t="s">
        <v>301</v>
      </c>
      <c r="P75" s="382"/>
      <c r="Q75" s="383">
        <v>5000000</v>
      </c>
      <c r="R75" s="382" t="s">
        <v>300</v>
      </c>
      <c r="S75" s="15"/>
      <c r="T75" s="14"/>
      <c r="U75" s="14"/>
    </row>
    <row r="76" spans="1:21" ht="168" customHeight="1" x14ac:dyDescent="0.2">
      <c r="A76" s="475"/>
      <c r="B76" s="532" t="s">
        <v>299</v>
      </c>
      <c r="C76" s="495" t="s">
        <v>298</v>
      </c>
      <c r="D76" s="495" t="s">
        <v>297</v>
      </c>
      <c r="E76" s="467" t="s">
        <v>296</v>
      </c>
      <c r="F76" s="394">
        <v>1</v>
      </c>
      <c r="G76" s="380" t="s">
        <v>295</v>
      </c>
      <c r="H76" s="381">
        <v>43151</v>
      </c>
      <c r="I76" s="381">
        <v>44185</v>
      </c>
      <c r="J76" s="24"/>
      <c r="K76" s="40">
        <f t="shared" si="7"/>
        <v>1.2345679012345678</v>
      </c>
      <c r="L76" s="41">
        <v>1</v>
      </c>
      <c r="M76" s="41" t="str">
        <f t="shared" si="5"/>
        <v>0%</v>
      </c>
      <c r="N76" s="42">
        <f t="shared" si="6"/>
        <v>0</v>
      </c>
      <c r="O76" s="382" t="s">
        <v>294</v>
      </c>
      <c r="P76" s="382"/>
      <c r="Q76" s="383" t="s">
        <v>133</v>
      </c>
      <c r="R76" s="382" t="s">
        <v>293</v>
      </c>
      <c r="S76" s="15"/>
      <c r="T76" s="14"/>
      <c r="U76" s="14"/>
    </row>
    <row r="77" spans="1:21" ht="168" customHeight="1" x14ac:dyDescent="0.2">
      <c r="A77" s="475"/>
      <c r="B77" s="533"/>
      <c r="C77" s="496"/>
      <c r="D77" s="496"/>
      <c r="E77" s="468"/>
      <c r="F77" s="394">
        <v>2</v>
      </c>
      <c r="G77" s="380" t="s">
        <v>292</v>
      </c>
      <c r="H77" s="381">
        <v>43151</v>
      </c>
      <c r="I77" s="381">
        <v>44185</v>
      </c>
      <c r="J77" s="24"/>
      <c r="K77" s="40">
        <f t="shared" si="7"/>
        <v>1.2345679012345678</v>
      </c>
      <c r="L77" s="41">
        <v>1</v>
      </c>
      <c r="M77" s="41" t="str">
        <f t="shared" si="5"/>
        <v>0%</v>
      </c>
      <c r="N77" s="42">
        <f t="shared" si="6"/>
        <v>0</v>
      </c>
      <c r="O77" s="382" t="s">
        <v>291</v>
      </c>
      <c r="P77" s="382"/>
      <c r="Q77" s="383">
        <v>30000000</v>
      </c>
      <c r="R77" s="382" t="s">
        <v>290</v>
      </c>
      <c r="S77" s="15"/>
      <c r="T77" s="14"/>
      <c r="U77" s="14"/>
    </row>
    <row r="78" spans="1:21" ht="168" customHeight="1" x14ac:dyDescent="0.2">
      <c r="A78" s="475"/>
      <c r="B78" s="533"/>
      <c r="C78" s="496"/>
      <c r="D78" s="496"/>
      <c r="E78" s="468"/>
      <c r="F78" s="394">
        <v>3</v>
      </c>
      <c r="G78" s="380" t="s">
        <v>289</v>
      </c>
      <c r="H78" s="381">
        <v>43151</v>
      </c>
      <c r="I78" s="381">
        <v>44185</v>
      </c>
      <c r="J78" s="24"/>
      <c r="K78" s="40">
        <f t="shared" si="7"/>
        <v>1.2345679012345678</v>
      </c>
      <c r="L78" s="41">
        <v>1</v>
      </c>
      <c r="M78" s="41" t="str">
        <f t="shared" si="5"/>
        <v>0%</v>
      </c>
      <c r="N78" s="42">
        <f t="shared" si="6"/>
        <v>0</v>
      </c>
      <c r="O78" s="382" t="s">
        <v>284</v>
      </c>
      <c r="P78" s="382"/>
      <c r="Q78" s="383" t="s">
        <v>133</v>
      </c>
      <c r="R78" s="382" t="s">
        <v>286</v>
      </c>
      <c r="S78" s="15"/>
      <c r="T78" s="14"/>
      <c r="U78" s="14"/>
    </row>
    <row r="79" spans="1:21" ht="168" customHeight="1" x14ac:dyDescent="0.2">
      <c r="A79" s="475"/>
      <c r="B79" s="533"/>
      <c r="C79" s="496"/>
      <c r="D79" s="496"/>
      <c r="E79" s="468"/>
      <c r="F79" s="394">
        <v>4</v>
      </c>
      <c r="G79" s="380" t="s">
        <v>288</v>
      </c>
      <c r="H79" s="381">
        <v>43151</v>
      </c>
      <c r="I79" s="381">
        <v>44185</v>
      </c>
      <c r="J79" s="24"/>
      <c r="K79" s="40">
        <f t="shared" si="7"/>
        <v>1.2345679012345678</v>
      </c>
      <c r="L79" s="41">
        <v>1</v>
      </c>
      <c r="M79" s="41" t="str">
        <f t="shared" si="5"/>
        <v>0%</v>
      </c>
      <c r="N79" s="42">
        <f t="shared" si="6"/>
        <v>0</v>
      </c>
      <c r="O79" s="382" t="s">
        <v>287</v>
      </c>
      <c r="P79" s="382"/>
      <c r="Q79" s="383">
        <v>20000000</v>
      </c>
      <c r="R79" s="382" t="s">
        <v>286</v>
      </c>
      <c r="S79" s="15"/>
      <c r="T79" s="14"/>
      <c r="U79" s="14"/>
    </row>
    <row r="80" spans="1:21" ht="168" customHeight="1" x14ac:dyDescent="0.2">
      <c r="A80" s="475"/>
      <c r="B80" s="534"/>
      <c r="C80" s="497"/>
      <c r="D80" s="497"/>
      <c r="E80" s="469"/>
      <c r="F80" s="394">
        <v>5</v>
      </c>
      <c r="G80" s="380" t="s">
        <v>285</v>
      </c>
      <c r="H80" s="381">
        <v>43151</v>
      </c>
      <c r="I80" s="381">
        <v>44185</v>
      </c>
      <c r="J80" s="24"/>
      <c r="K80" s="40">
        <f t="shared" si="7"/>
        <v>1.2345679012345678</v>
      </c>
      <c r="L80" s="41">
        <v>1</v>
      </c>
      <c r="M80" s="41" t="str">
        <f t="shared" si="5"/>
        <v>0%</v>
      </c>
      <c r="N80" s="42">
        <f t="shared" si="6"/>
        <v>0</v>
      </c>
      <c r="O80" s="382" t="s">
        <v>284</v>
      </c>
      <c r="P80" s="382"/>
      <c r="Q80" s="383" t="s">
        <v>133</v>
      </c>
      <c r="R80" s="382" t="s">
        <v>283</v>
      </c>
      <c r="S80" s="15"/>
      <c r="T80" s="14"/>
      <c r="U80" s="14"/>
    </row>
    <row r="81" spans="1:21" ht="168" customHeight="1" x14ac:dyDescent="0.2">
      <c r="A81" s="475"/>
      <c r="B81" s="542" t="s">
        <v>282</v>
      </c>
      <c r="C81" s="495" t="s">
        <v>281</v>
      </c>
      <c r="D81" s="495" t="s">
        <v>280</v>
      </c>
      <c r="E81" s="467" t="s">
        <v>279</v>
      </c>
      <c r="F81" s="394">
        <v>1</v>
      </c>
      <c r="G81" s="380" t="s">
        <v>278</v>
      </c>
      <c r="H81" s="381">
        <v>43151</v>
      </c>
      <c r="I81" s="381">
        <v>44185</v>
      </c>
      <c r="J81" s="24"/>
      <c r="K81" s="40">
        <f t="shared" si="7"/>
        <v>1.2345679012345678</v>
      </c>
      <c r="L81" s="41">
        <v>1</v>
      </c>
      <c r="M81" s="41" t="str">
        <f t="shared" si="5"/>
        <v>0%</v>
      </c>
      <c r="N81" s="42">
        <f t="shared" si="6"/>
        <v>0</v>
      </c>
      <c r="O81" s="382" t="s">
        <v>277</v>
      </c>
      <c r="P81" s="382"/>
      <c r="Q81" s="383" t="s">
        <v>133</v>
      </c>
      <c r="R81" s="382" t="s">
        <v>271</v>
      </c>
      <c r="S81" s="15"/>
      <c r="T81" s="14"/>
      <c r="U81" s="14"/>
    </row>
    <row r="82" spans="1:21" ht="168" customHeight="1" x14ac:dyDescent="0.2">
      <c r="A82" s="475"/>
      <c r="B82" s="543"/>
      <c r="C82" s="496"/>
      <c r="D82" s="496"/>
      <c r="E82" s="468"/>
      <c r="F82" s="394">
        <v>2</v>
      </c>
      <c r="G82" s="380" t="s">
        <v>276</v>
      </c>
      <c r="H82" s="381">
        <v>43151</v>
      </c>
      <c r="I82" s="381">
        <v>44185</v>
      </c>
      <c r="J82" s="24"/>
      <c r="K82" s="40">
        <f t="shared" si="7"/>
        <v>1.2345679012345678</v>
      </c>
      <c r="L82" s="41">
        <v>1</v>
      </c>
      <c r="M82" s="41" t="str">
        <f t="shared" si="5"/>
        <v>0%</v>
      </c>
      <c r="N82" s="42">
        <f t="shared" si="6"/>
        <v>0</v>
      </c>
      <c r="O82" s="382" t="s">
        <v>272</v>
      </c>
      <c r="P82" s="382"/>
      <c r="Q82" s="383" t="s">
        <v>133</v>
      </c>
      <c r="R82" s="382" t="s">
        <v>271</v>
      </c>
      <c r="S82" s="15"/>
      <c r="T82" s="14"/>
      <c r="U82" s="14"/>
    </row>
    <row r="83" spans="1:21" ht="168" customHeight="1" x14ac:dyDescent="0.2">
      <c r="A83" s="475"/>
      <c r="B83" s="543"/>
      <c r="C83" s="496"/>
      <c r="D83" s="496"/>
      <c r="E83" s="468"/>
      <c r="F83" s="394">
        <v>3</v>
      </c>
      <c r="G83" s="380" t="s">
        <v>275</v>
      </c>
      <c r="H83" s="381">
        <v>43151</v>
      </c>
      <c r="I83" s="381">
        <v>44185</v>
      </c>
      <c r="J83" s="24"/>
      <c r="K83" s="40">
        <f t="shared" si="7"/>
        <v>1.2345679012345678</v>
      </c>
      <c r="L83" s="41">
        <v>1</v>
      </c>
      <c r="M83" s="41" t="str">
        <f t="shared" si="5"/>
        <v>0%</v>
      </c>
      <c r="N83" s="42">
        <f t="shared" si="6"/>
        <v>0</v>
      </c>
      <c r="O83" s="382" t="s">
        <v>274</v>
      </c>
      <c r="P83" s="382"/>
      <c r="Q83" s="383" t="s">
        <v>133</v>
      </c>
      <c r="R83" s="382" t="s">
        <v>271</v>
      </c>
      <c r="S83" s="15"/>
      <c r="T83" s="14"/>
      <c r="U83" s="14"/>
    </row>
    <row r="84" spans="1:21" ht="168" customHeight="1" x14ac:dyDescent="0.2">
      <c r="A84" s="475"/>
      <c r="B84" s="544"/>
      <c r="C84" s="497"/>
      <c r="D84" s="497"/>
      <c r="E84" s="469"/>
      <c r="F84" s="399">
        <v>4</v>
      </c>
      <c r="G84" s="400" t="s">
        <v>273</v>
      </c>
      <c r="H84" s="381">
        <v>43151</v>
      </c>
      <c r="I84" s="381">
        <v>44185</v>
      </c>
      <c r="J84" s="24"/>
      <c r="K84" s="40">
        <f t="shared" si="7"/>
        <v>1.2345679012345678</v>
      </c>
      <c r="L84" s="41">
        <v>1</v>
      </c>
      <c r="M84" s="41" t="str">
        <f t="shared" si="5"/>
        <v>0%</v>
      </c>
      <c r="N84" s="42">
        <f t="shared" si="6"/>
        <v>0</v>
      </c>
      <c r="O84" s="382" t="s">
        <v>272</v>
      </c>
      <c r="P84" s="382"/>
      <c r="Q84" s="383" t="s">
        <v>133</v>
      </c>
      <c r="R84" s="382" t="s">
        <v>271</v>
      </c>
      <c r="S84" s="15"/>
      <c r="T84" s="14"/>
      <c r="U84" s="14"/>
    </row>
    <row r="85" spans="1:21" ht="168" customHeight="1" x14ac:dyDescent="0.2">
      <c r="A85" s="475"/>
      <c r="B85" s="532" t="s">
        <v>270</v>
      </c>
      <c r="C85" s="495" t="s">
        <v>269</v>
      </c>
      <c r="D85" s="495" t="s">
        <v>268</v>
      </c>
      <c r="E85" s="471" t="s">
        <v>267</v>
      </c>
      <c r="F85" s="394">
        <v>1</v>
      </c>
      <c r="G85" s="380" t="s">
        <v>266</v>
      </c>
      <c r="H85" s="381">
        <v>43151</v>
      </c>
      <c r="I85" s="381">
        <v>44185</v>
      </c>
      <c r="J85" s="24"/>
      <c r="K85" s="40">
        <f t="shared" si="7"/>
        <v>1.2345679012345678</v>
      </c>
      <c r="L85" s="41">
        <v>1</v>
      </c>
      <c r="M85" s="41" t="str">
        <f t="shared" si="5"/>
        <v>0%</v>
      </c>
      <c r="N85" s="42">
        <f t="shared" si="6"/>
        <v>0</v>
      </c>
      <c r="O85" s="382" t="s">
        <v>265</v>
      </c>
      <c r="P85" s="382"/>
      <c r="Q85" s="383" t="s">
        <v>133</v>
      </c>
      <c r="R85" s="382" t="s">
        <v>264</v>
      </c>
      <c r="S85" s="15"/>
      <c r="T85" s="14"/>
      <c r="U85" s="14"/>
    </row>
    <row r="86" spans="1:21" ht="168" customHeight="1" x14ac:dyDescent="0.2">
      <c r="A86" s="475"/>
      <c r="B86" s="533"/>
      <c r="C86" s="496"/>
      <c r="D86" s="496"/>
      <c r="E86" s="471"/>
      <c r="F86" s="394">
        <v>2</v>
      </c>
      <c r="G86" s="380" t="s">
        <v>263</v>
      </c>
      <c r="H86" s="381">
        <v>43151</v>
      </c>
      <c r="I86" s="381">
        <v>44185</v>
      </c>
      <c r="J86" s="24"/>
      <c r="K86" s="40">
        <f t="shared" si="7"/>
        <v>1.2345679012345678</v>
      </c>
      <c r="L86" s="41">
        <v>1</v>
      </c>
      <c r="M86" s="41" t="str">
        <f t="shared" si="5"/>
        <v>0%</v>
      </c>
      <c r="N86" s="42">
        <f t="shared" si="6"/>
        <v>0</v>
      </c>
      <c r="O86" s="382" t="s">
        <v>262</v>
      </c>
      <c r="P86" s="382"/>
      <c r="Q86" s="383" t="s">
        <v>133</v>
      </c>
      <c r="R86" s="382" t="s">
        <v>261</v>
      </c>
      <c r="S86" s="15"/>
      <c r="T86" s="14"/>
      <c r="U86" s="14"/>
    </row>
    <row r="87" spans="1:21" ht="168" customHeight="1" x14ac:dyDescent="0.2">
      <c r="A87" s="475"/>
      <c r="B87" s="534"/>
      <c r="C87" s="497"/>
      <c r="D87" s="497"/>
      <c r="E87" s="471"/>
      <c r="F87" s="394">
        <v>3</v>
      </c>
      <c r="G87" s="380" t="s">
        <v>260</v>
      </c>
      <c r="H87" s="381">
        <v>43151</v>
      </c>
      <c r="I87" s="381">
        <v>44185</v>
      </c>
      <c r="J87" s="24"/>
      <c r="K87" s="40">
        <f t="shared" si="7"/>
        <v>1.2345679012345678</v>
      </c>
      <c r="L87" s="41">
        <v>1</v>
      </c>
      <c r="M87" s="41" t="str">
        <f t="shared" si="5"/>
        <v>0%</v>
      </c>
      <c r="N87" s="42">
        <f t="shared" si="6"/>
        <v>0</v>
      </c>
      <c r="O87" s="382" t="s">
        <v>259</v>
      </c>
      <c r="P87" s="382"/>
      <c r="Q87" s="383" t="s">
        <v>133</v>
      </c>
      <c r="R87" s="382" t="s">
        <v>258</v>
      </c>
      <c r="S87" s="15"/>
      <c r="T87" s="14"/>
      <c r="U87" s="14"/>
    </row>
    <row r="88" spans="1:21" ht="168" customHeight="1" x14ac:dyDescent="0.2">
      <c r="A88" s="28"/>
      <c r="B88" s="28"/>
      <c r="C88" s="29"/>
      <c r="D88" s="15"/>
      <c r="E88" s="15"/>
      <c r="F88" s="15"/>
      <c r="G88" s="15"/>
      <c r="H88" s="16"/>
      <c r="I88" s="16"/>
      <c r="J88" s="17"/>
      <c r="K88" s="17"/>
      <c r="L88" s="17"/>
      <c r="M88" s="17"/>
      <c r="N88" s="15"/>
      <c r="O88" s="15"/>
      <c r="P88" s="15"/>
      <c r="Q88" s="175">
        <f>SUM(Q9:Q87)</f>
        <v>246812476</v>
      </c>
      <c r="R88" s="15"/>
      <c r="S88" s="15"/>
      <c r="T88" s="14"/>
      <c r="U88" s="14"/>
    </row>
    <row r="89" spans="1:21" ht="168" customHeight="1" x14ac:dyDescent="0.2">
      <c r="A89" s="28"/>
      <c r="B89" s="28"/>
      <c r="C89" s="29"/>
      <c r="D89" s="15"/>
      <c r="E89" s="15"/>
      <c r="F89" s="15"/>
      <c r="G89" s="15"/>
      <c r="H89" s="16"/>
      <c r="I89" s="16"/>
      <c r="J89" s="17"/>
      <c r="K89" s="17"/>
      <c r="L89" s="17"/>
      <c r="M89" s="17"/>
      <c r="N89" s="15"/>
      <c r="O89" s="15"/>
      <c r="P89" s="15"/>
      <c r="Q89" s="15"/>
      <c r="R89" s="15"/>
      <c r="S89" s="15"/>
      <c r="T89" s="14"/>
      <c r="U89" s="14"/>
    </row>
    <row r="90" spans="1:21" ht="168" customHeight="1" x14ac:dyDescent="0.2">
      <c r="A90" s="28"/>
      <c r="B90" s="28"/>
      <c r="C90" s="29"/>
      <c r="D90" s="15"/>
      <c r="E90" s="15"/>
      <c r="F90" s="15"/>
      <c r="G90" s="15"/>
      <c r="H90" s="16"/>
      <c r="I90" s="16"/>
      <c r="J90" s="17"/>
      <c r="K90" s="17"/>
      <c r="L90" s="17"/>
      <c r="M90" s="17"/>
      <c r="N90" s="15"/>
      <c r="O90" s="15"/>
      <c r="P90" s="15"/>
      <c r="Q90" s="15"/>
      <c r="R90" s="15"/>
      <c r="S90" s="15"/>
      <c r="T90" s="14"/>
      <c r="U90" s="14"/>
    </row>
    <row r="91" spans="1:21" ht="168" customHeight="1" x14ac:dyDescent="0.2">
      <c r="A91" s="12"/>
      <c r="B91" s="12"/>
      <c r="C91" s="15"/>
      <c r="D91" s="15"/>
      <c r="E91" s="15"/>
      <c r="F91" s="15"/>
      <c r="G91" s="15"/>
      <c r="H91" s="16"/>
      <c r="I91" s="16"/>
      <c r="J91" s="17"/>
      <c r="K91" s="17"/>
      <c r="L91" s="17"/>
      <c r="M91" s="17"/>
      <c r="N91" s="15"/>
      <c r="O91" s="15"/>
      <c r="P91" s="15"/>
      <c r="Q91" s="15"/>
      <c r="R91" s="15"/>
      <c r="S91" s="15"/>
      <c r="T91" s="14"/>
      <c r="U91" s="14"/>
    </row>
    <row r="92" spans="1:21" ht="168" customHeight="1" x14ac:dyDescent="0.2">
      <c r="A92" s="12"/>
      <c r="B92" s="12"/>
      <c r="C92" s="15"/>
      <c r="D92" s="15"/>
      <c r="E92" s="15"/>
      <c r="F92" s="15"/>
      <c r="G92" s="15"/>
      <c r="H92" s="16"/>
      <c r="I92" s="16"/>
      <c r="J92" s="17"/>
      <c r="K92" s="17"/>
      <c r="L92" s="17"/>
      <c r="M92" s="17"/>
      <c r="N92" s="15"/>
      <c r="O92" s="15"/>
      <c r="P92" s="15"/>
      <c r="Q92" s="15"/>
      <c r="R92" s="15"/>
      <c r="S92" s="15"/>
      <c r="T92" s="14"/>
      <c r="U92" s="14"/>
    </row>
    <row r="93" spans="1:21" ht="168" customHeight="1" x14ac:dyDescent="0.2">
      <c r="A93" s="12"/>
      <c r="B93" s="12"/>
      <c r="C93" s="15"/>
      <c r="D93" s="15"/>
      <c r="E93" s="15"/>
      <c r="F93" s="15"/>
      <c r="G93" s="15"/>
      <c r="H93" s="16"/>
      <c r="I93" s="16"/>
      <c r="J93" s="17"/>
      <c r="K93" s="17"/>
      <c r="L93" s="17"/>
      <c r="M93" s="17"/>
      <c r="N93" s="15"/>
      <c r="O93" s="15"/>
      <c r="P93" s="15"/>
      <c r="Q93" s="15"/>
      <c r="R93" s="15"/>
      <c r="S93" s="15"/>
      <c r="T93" s="14"/>
      <c r="U93" s="14"/>
    </row>
    <row r="94" spans="1:21" ht="168" customHeight="1" x14ac:dyDescent="0.2">
      <c r="A94" s="12"/>
      <c r="B94" s="12"/>
      <c r="C94" s="15"/>
      <c r="D94" s="15"/>
      <c r="E94" s="15"/>
      <c r="F94" s="15"/>
      <c r="G94" s="15"/>
      <c r="H94" s="16"/>
      <c r="I94" s="16"/>
      <c r="J94" s="17"/>
      <c r="K94" s="17"/>
      <c r="L94" s="17"/>
      <c r="M94" s="17"/>
      <c r="N94" s="15"/>
      <c r="O94" s="15"/>
      <c r="P94" s="15"/>
      <c r="Q94" s="15"/>
      <c r="R94" s="15"/>
      <c r="S94" s="15"/>
      <c r="T94" s="14"/>
      <c r="U94" s="14"/>
    </row>
    <row r="95" spans="1:21" ht="168" customHeight="1" x14ac:dyDescent="0.2">
      <c r="A95" s="12"/>
      <c r="B95" s="12"/>
      <c r="C95" s="15"/>
      <c r="D95" s="15"/>
      <c r="E95" s="15"/>
      <c r="F95" s="15"/>
      <c r="G95" s="15"/>
      <c r="H95" s="16"/>
      <c r="I95" s="16"/>
      <c r="J95" s="17"/>
      <c r="K95" s="17"/>
      <c r="L95" s="17"/>
      <c r="M95" s="17"/>
      <c r="N95" s="15"/>
      <c r="O95" s="15"/>
      <c r="P95" s="15"/>
      <c r="Q95" s="15"/>
      <c r="R95" s="15"/>
      <c r="S95" s="15"/>
      <c r="T95" s="14"/>
      <c r="U95" s="14"/>
    </row>
    <row r="96" spans="1:21" ht="168" customHeight="1" x14ac:dyDescent="0.2">
      <c r="C96" s="15"/>
      <c r="D96" s="15"/>
      <c r="E96" s="15"/>
      <c r="F96" s="15"/>
      <c r="G96" s="15"/>
      <c r="H96" s="16"/>
      <c r="I96" s="16"/>
      <c r="J96" s="17"/>
      <c r="K96" s="17"/>
      <c r="L96" s="17"/>
      <c r="M96" s="17"/>
      <c r="N96" s="15"/>
      <c r="O96" s="15"/>
      <c r="P96" s="15"/>
      <c r="Q96" s="15"/>
      <c r="R96" s="15"/>
      <c r="S96" s="15"/>
      <c r="T96" s="14"/>
      <c r="U96" s="14"/>
    </row>
    <row r="97" spans="3:21" ht="168" customHeight="1" x14ac:dyDescent="0.2">
      <c r="C97" s="15"/>
      <c r="D97" s="15"/>
      <c r="E97" s="15"/>
      <c r="F97" s="15"/>
      <c r="G97" s="15"/>
      <c r="H97" s="16"/>
      <c r="I97" s="16"/>
      <c r="J97" s="17"/>
      <c r="K97" s="17"/>
      <c r="L97" s="17"/>
      <c r="M97" s="17"/>
      <c r="N97" s="15"/>
      <c r="O97" s="15"/>
      <c r="P97" s="15"/>
      <c r="Q97" s="15"/>
      <c r="R97" s="15"/>
      <c r="S97" s="15"/>
      <c r="T97" s="14"/>
      <c r="U97" s="14"/>
    </row>
    <row r="98" spans="3:21" ht="168" customHeight="1" x14ac:dyDescent="0.2">
      <c r="C98" s="15"/>
      <c r="D98" s="15"/>
      <c r="E98" s="15"/>
      <c r="F98" s="15"/>
      <c r="G98" s="15"/>
      <c r="H98" s="16"/>
      <c r="I98" s="16"/>
      <c r="J98" s="17"/>
      <c r="K98" s="17"/>
      <c r="L98" s="17"/>
      <c r="M98" s="17"/>
      <c r="N98" s="15"/>
      <c r="O98" s="15"/>
      <c r="P98" s="15"/>
      <c r="Q98" s="15"/>
      <c r="R98" s="15"/>
      <c r="S98" s="15"/>
      <c r="T98" s="14"/>
      <c r="U98" s="14"/>
    </row>
    <row r="99" spans="3:21" ht="168" customHeight="1" x14ac:dyDescent="0.2">
      <c r="C99" s="12"/>
      <c r="D99" s="12"/>
      <c r="E99" s="12"/>
      <c r="F99" s="12"/>
      <c r="G99" s="12"/>
      <c r="H99" s="13"/>
      <c r="I99" s="13"/>
      <c r="J99" s="6"/>
      <c r="K99" s="6"/>
      <c r="L99" s="6"/>
      <c r="M99" s="6"/>
      <c r="N99" s="12"/>
      <c r="O99" s="12"/>
      <c r="P99" s="12"/>
      <c r="Q99" s="12"/>
      <c r="R99" s="12"/>
      <c r="S99" s="15"/>
      <c r="T99" s="14"/>
      <c r="U99" s="14"/>
    </row>
    <row r="100" spans="3:21" ht="168" customHeight="1" x14ac:dyDescent="0.2">
      <c r="C100" s="12"/>
      <c r="D100" s="12"/>
      <c r="E100" s="12"/>
      <c r="F100" s="12"/>
      <c r="G100" s="12"/>
      <c r="H100" s="13"/>
      <c r="I100" s="13"/>
      <c r="J100" s="6"/>
      <c r="K100" s="6"/>
      <c r="L100" s="6"/>
      <c r="M100" s="6"/>
      <c r="N100" s="12"/>
      <c r="O100" s="12"/>
      <c r="P100" s="12"/>
      <c r="Q100" s="12"/>
      <c r="R100" s="12"/>
      <c r="S100" s="15"/>
      <c r="T100" s="14"/>
      <c r="U100" s="14"/>
    </row>
    <row r="101" spans="3:21" ht="168" customHeight="1" x14ac:dyDescent="0.2">
      <c r="C101" s="12"/>
      <c r="D101" s="12"/>
      <c r="E101" s="12"/>
      <c r="F101" s="12"/>
      <c r="G101" s="12"/>
      <c r="H101" s="13"/>
      <c r="I101" s="13"/>
      <c r="J101" s="6"/>
      <c r="K101" s="6"/>
      <c r="L101" s="6"/>
      <c r="M101" s="6"/>
      <c r="N101" s="12"/>
      <c r="O101" s="12"/>
      <c r="P101" s="12"/>
      <c r="Q101" s="12"/>
      <c r="R101" s="12"/>
      <c r="S101" s="15"/>
      <c r="T101" s="14"/>
      <c r="U101" s="14"/>
    </row>
    <row r="102" spans="3:21" ht="168" customHeight="1" x14ac:dyDescent="0.2">
      <c r="C102" s="12"/>
      <c r="D102" s="12"/>
      <c r="E102" s="12"/>
      <c r="F102" s="12"/>
      <c r="G102" s="12"/>
      <c r="H102" s="13"/>
      <c r="I102" s="13"/>
      <c r="J102" s="6"/>
      <c r="K102" s="6"/>
      <c r="L102" s="6"/>
      <c r="M102" s="6"/>
      <c r="N102" s="12"/>
      <c r="O102" s="12"/>
      <c r="P102" s="12"/>
      <c r="Q102" s="12"/>
      <c r="R102" s="12"/>
      <c r="S102" s="15"/>
      <c r="T102" s="14"/>
      <c r="U102" s="14"/>
    </row>
    <row r="103" spans="3:21" ht="168" customHeight="1" x14ac:dyDescent="0.2">
      <c r="C103" s="12"/>
      <c r="D103" s="12"/>
      <c r="E103" s="12"/>
      <c r="F103" s="12"/>
      <c r="G103" s="12"/>
      <c r="H103" s="13"/>
      <c r="I103" s="13"/>
      <c r="J103" s="6"/>
      <c r="K103" s="6"/>
      <c r="L103" s="6"/>
      <c r="M103" s="6"/>
      <c r="N103" s="12"/>
      <c r="O103" s="12"/>
      <c r="P103" s="12"/>
      <c r="Q103" s="12"/>
      <c r="R103" s="12"/>
      <c r="S103" s="15"/>
      <c r="T103" s="14"/>
      <c r="U103" s="14"/>
    </row>
    <row r="104" spans="3:21" ht="168" customHeight="1" x14ac:dyDescent="0.2">
      <c r="S104" s="15"/>
      <c r="T104" s="14"/>
      <c r="U104" s="14"/>
    </row>
    <row r="105" spans="3:21" ht="168" customHeight="1" x14ac:dyDescent="0.2">
      <c r="S105" s="15"/>
      <c r="T105" s="14"/>
      <c r="U105" s="14"/>
    </row>
    <row r="106" spans="3:21" ht="168" customHeight="1" x14ac:dyDescent="0.2">
      <c r="S106" s="15"/>
      <c r="T106" s="14"/>
      <c r="U106" s="14"/>
    </row>
    <row r="107" spans="3:21" ht="168" customHeight="1" x14ac:dyDescent="0.2">
      <c r="S107" s="15"/>
      <c r="T107" s="14"/>
      <c r="U107" s="14"/>
    </row>
    <row r="108" spans="3:21" ht="168" customHeight="1" x14ac:dyDescent="0.2">
      <c r="S108" s="15"/>
      <c r="T108" s="14"/>
      <c r="U108" s="14"/>
    </row>
    <row r="109" spans="3:21" ht="168" customHeight="1" x14ac:dyDescent="0.2">
      <c r="S109" s="15"/>
      <c r="T109" s="14"/>
      <c r="U109" s="14"/>
    </row>
    <row r="110" spans="3:21" ht="168" customHeight="1" x14ac:dyDescent="0.2">
      <c r="S110" s="15"/>
      <c r="T110" s="14"/>
      <c r="U110" s="14"/>
    </row>
    <row r="111" spans="3:21" ht="168" customHeight="1" x14ac:dyDescent="0.2">
      <c r="S111" s="15"/>
      <c r="T111" s="14"/>
      <c r="U111" s="14"/>
    </row>
    <row r="112" spans="3:21" ht="168" customHeight="1" x14ac:dyDescent="0.2">
      <c r="S112" s="15"/>
      <c r="T112" s="14"/>
      <c r="U112" s="14"/>
    </row>
    <row r="113" spans="19:21" ht="168" customHeight="1" x14ac:dyDescent="0.2">
      <c r="S113" s="15"/>
      <c r="T113" s="14"/>
      <c r="U113" s="14"/>
    </row>
    <row r="114" spans="19:21" ht="168" customHeight="1" x14ac:dyDescent="0.2">
      <c r="S114" s="15"/>
      <c r="T114" s="14"/>
      <c r="U114" s="14"/>
    </row>
    <row r="115" spans="19:21" ht="168" customHeight="1" x14ac:dyDescent="0.2">
      <c r="S115" s="15"/>
      <c r="T115" s="14"/>
      <c r="U115" s="14"/>
    </row>
    <row r="116" spans="19:21" ht="168" customHeight="1" x14ac:dyDescent="0.2">
      <c r="S116" s="15"/>
      <c r="T116" s="14"/>
      <c r="U116" s="14"/>
    </row>
    <row r="117" spans="19:21" ht="168" customHeight="1" x14ac:dyDescent="0.2">
      <c r="S117" s="15"/>
      <c r="T117" s="14"/>
      <c r="U117" s="14"/>
    </row>
    <row r="118" spans="19:21" ht="168" customHeight="1" x14ac:dyDescent="0.2">
      <c r="S118" s="15"/>
      <c r="T118" s="14"/>
      <c r="U118" s="14"/>
    </row>
    <row r="119" spans="19:21" ht="168" customHeight="1" x14ac:dyDescent="0.2">
      <c r="S119" s="15"/>
      <c r="T119" s="14"/>
      <c r="U119" s="14"/>
    </row>
    <row r="120" spans="19:21" ht="168" customHeight="1" x14ac:dyDescent="0.2">
      <c r="S120" s="15"/>
      <c r="T120" s="14"/>
      <c r="U120" s="14"/>
    </row>
    <row r="121" spans="19:21" ht="168" customHeight="1" x14ac:dyDescent="0.2">
      <c r="S121" s="15"/>
      <c r="T121" s="14"/>
      <c r="U121" s="14"/>
    </row>
    <row r="122" spans="19:21" ht="168" customHeight="1" x14ac:dyDescent="0.2">
      <c r="S122" s="15"/>
      <c r="T122" s="14"/>
      <c r="U122" s="14"/>
    </row>
    <row r="123" spans="19:21" ht="168" customHeight="1" x14ac:dyDescent="0.2">
      <c r="S123" s="15"/>
      <c r="T123" s="14"/>
      <c r="U123" s="14"/>
    </row>
    <row r="124" spans="19:21" ht="168" customHeight="1" x14ac:dyDescent="0.2">
      <c r="S124" s="15"/>
      <c r="T124" s="14"/>
      <c r="U124" s="14"/>
    </row>
    <row r="125" spans="19:21" ht="168" customHeight="1" x14ac:dyDescent="0.2">
      <c r="S125" s="15"/>
      <c r="T125" s="14"/>
      <c r="U125" s="14"/>
    </row>
    <row r="126" spans="19:21" ht="168" customHeight="1" x14ac:dyDescent="0.2">
      <c r="S126" s="15"/>
      <c r="T126" s="14"/>
      <c r="U126" s="14"/>
    </row>
    <row r="127" spans="19:21" ht="168" customHeight="1" x14ac:dyDescent="0.2">
      <c r="S127" s="15"/>
      <c r="T127" s="14"/>
      <c r="U127" s="14"/>
    </row>
    <row r="128" spans="19:21" ht="168" customHeight="1" x14ac:dyDescent="0.2">
      <c r="S128" s="15"/>
      <c r="T128" s="14"/>
      <c r="U128" s="14"/>
    </row>
    <row r="129" spans="19:21" ht="168" customHeight="1" x14ac:dyDescent="0.2">
      <c r="S129" s="15"/>
      <c r="T129" s="14"/>
      <c r="U129" s="14"/>
    </row>
    <row r="130" spans="19:21" ht="168" customHeight="1" x14ac:dyDescent="0.2">
      <c r="S130" s="15"/>
      <c r="T130" s="14"/>
      <c r="U130" s="14"/>
    </row>
    <row r="131" spans="19:21" ht="168" customHeight="1" x14ac:dyDescent="0.2">
      <c r="S131" s="15"/>
      <c r="T131" s="14"/>
      <c r="U131" s="14"/>
    </row>
    <row r="132" spans="19:21" ht="168" customHeight="1" x14ac:dyDescent="0.2">
      <c r="S132" s="15"/>
      <c r="T132" s="14"/>
      <c r="U132" s="14"/>
    </row>
    <row r="133" spans="19:21" ht="168" customHeight="1" x14ac:dyDescent="0.2">
      <c r="S133" s="15"/>
      <c r="T133" s="14"/>
      <c r="U133" s="14"/>
    </row>
    <row r="134" spans="19:21" ht="168" customHeight="1" x14ac:dyDescent="0.2">
      <c r="S134" s="15"/>
      <c r="T134" s="14"/>
      <c r="U134" s="14"/>
    </row>
    <row r="135" spans="19:21" ht="168" customHeight="1" x14ac:dyDescent="0.2">
      <c r="S135" s="15"/>
      <c r="T135" s="14"/>
      <c r="U135" s="14"/>
    </row>
    <row r="136" spans="19:21" ht="168" customHeight="1" x14ac:dyDescent="0.2">
      <c r="S136" s="15"/>
      <c r="T136" s="14"/>
      <c r="U136" s="14"/>
    </row>
    <row r="137" spans="19:21" ht="168" customHeight="1" x14ac:dyDescent="0.2">
      <c r="S137" s="15"/>
      <c r="T137" s="14"/>
      <c r="U137" s="14"/>
    </row>
    <row r="138" spans="19:21" ht="168" customHeight="1" x14ac:dyDescent="0.2">
      <c r="S138" s="15"/>
      <c r="T138" s="14"/>
      <c r="U138" s="14"/>
    </row>
    <row r="139" spans="19:21" ht="168" customHeight="1" x14ac:dyDescent="0.2">
      <c r="S139" s="15"/>
      <c r="T139" s="14"/>
      <c r="U139" s="14"/>
    </row>
    <row r="140" spans="19:21" ht="168" customHeight="1" x14ac:dyDescent="0.2">
      <c r="S140" s="15"/>
      <c r="T140" s="14"/>
      <c r="U140" s="14"/>
    </row>
    <row r="141" spans="19:21" ht="168" customHeight="1" x14ac:dyDescent="0.2">
      <c r="S141" s="15"/>
      <c r="T141" s="14"/>
      <c r="U141" s="14"/>
    </row>
    <row r="142" spans="19:21" ht="168" customHeight="1" x14ac:dyDescent="0.2">
      <c r="S142" s="15"/>
      <c r="T142" s="14"/>
      <c r="U142" s="14"/>
    </row>
    <row r="143" spans="19:21" ht="168" customHeight="1" x14ac:dyDescent="0.2">
      <c r="S143" s="15"/>
      <c r="T143" s="14"/>
      <c r="U143" s="14"/>
    </row>
    <row r="144" spans="19:21" ht="168" customHeight="1" x14ac:dyDescent="0.2">
      <c r="S144" s="15"/>
      <c r="T144" s="14"/>
      <c r="U144" s="14"/>
    </row>
    <row r="145" spans="19:21" ht="168" customHeight="1" x14ac:dyDescent="0.2">
      <c r="S145" s="15"/>
      <c r="T145" s="14"/>
      <c r="U145" s="14"/>
    </row>
    <row r="146" spans="19:21" ht="168" customHeight="1" x14ac:dyDescent="0.2">
      <c r="S146" s="15"/>
      <c r="T146" s="14"/>
      <c r="U146" s="14"/>
    </row>
    <row r="147" spans="19:21" ht="168" customHeight="1" x14ac:dyDescent="0.2">
      <c r="S147" s="15"/>
      <c r="T147" s="14"/>
      <c r="U147" s="14"/>
    </row>
    <row r="148" spans="19:21" ht="168" customHeight="1" x14ac:dyDescent="0.2">
      <c r="S148" s="15"/>
      <c r="T148" s="14"/>
      <c r="U148" s="14"/>
    </row>
    <row r="149" spans="19:21" ht="168" customHeight="1" x14ac:dyDescent="0.2">
      <c r="S149" s="15"/>
      <c r="T149" s="14"/>
      <c r="U149" s="14"/>
    </row>
    <row r="150" spans="19:21" ht="168" customHeight="1" x14ac:dyDescent="0.2">
      <c r="S150" s="15"/>
      <c r="T150" s="14"/>
      <c r="U150" s="14"/>
    </row>
    <row r="151" spans="19:21" ht="168" customHeight="1" x14ac:dyDescent="0.2">
      <c r="S151" s="15"/>
      <c r="T151" s="14"/>
      <c r="U151" s="14"/>
    </row>
    <row r="152" spans="19:21" ht="168" customHeight="1" x14ac:dyDescent="0.2">
      <c r="S152" s="15"/>
      <c r="T152" s="14"/>
      <c r="U152" s="14"/>
    </row>
    <row r="153" spans="19:21" ht="168" customHeight="1" x14ac:dyDescent="0.2">
      <c r="S153" s="15"/>
      <c r="T153" s="14"/>
      <c r="U153" s="14"/>
    </row>
    <row r="154" spans="19:21" ht="168" customHeight="1" x14ac:dyDescent="0.2">
      <c r="S154" s="15"/>
      <c r="T154" s="14"/>
      <c r="U154" s="14"/>
    </row>
    <row r="155" spans="19:21" ht="168" customHeight="1" x14ac:dyDescent="0.2">
      <c r="S155" s="15"/>
      <c r="T155" s="14"/>
      <c r="U155" s="14"/>
    </row>
    <row r="156" spans="19:21" ht="168" customHeight="1" x14ac:dyDescent="0.2">
      <c r="S156" s="15"/>
      <c r="T156" s="14"/>
      <c r="U156" s="14"/>
    </row>
    <row r="157" spans="19:21" ht="168" customHeight="1" x14ac:dyDescent="0.2">
      <c r="S157" s="15"/>
      <c r="T157" s="14"/>
      <c r="U157" s="14"/>
    </row>
    <row r="158" spans="19:21" ht="168" customHeight="1" x14ac:dyDescent="0.2">
      <c r="S158" s="15"/>
      <c r="T158" s="14"/>
      <c r="U158" s="14"/>
    </row>
    <row r="159" spans="19:21" ht="168" customHeight="1" x14ac:dyDescent="0.2">
      <c r="S159" s="15"/>
      <c r="T159" s="14"/>
      <c r="U159" s="14"/>
    </row>
    <row r="160" spans="19:21" ht="168" customHeight="1" x14ac:dyDescent="0.2">
      <c r="S160" s="15"/>
      <c r="T160" s="14"/>
      <c r="U160" s="14"/>
    </row>
    <row r="161" spans="19:21" ht="168" customHeight="1" x14ac:dyDescent="0.2">
      <c r="S161" s="15"/>
      <c r="T161" s="14"/>
      <c r="U161" s="14"/>
    </row>
    <row r="162" spans="19:21" ht="168" customHeight="1" x14ac:dyDescent="0.2">
      <c r="S162" s="15"/>
      <c r="T162" s="14"/>
      <c r="U162" s="14"/>
    </row>
    <row r="163" spans="19:21" ht="168" customHeight="1" x14ac:dyDescent="0.2">
      <c r="S163" s="15"/>
      <c r="T163" s="14"/>
      <c r="U163" s="14"/>
    </row>
    <row r="164" spans="19:21" ht="168" customHeight="1" x14ac:dyDescent="0.2">
      <c r="S164" s="15"/>
      <c r="T164" s="14"/>
      <c r="U164" s="14"/>
    </row>
    <row r="165" spans="19:21" ht="168" customHeight="1" x14ac:dyDescent="0.2">
      <c r="S165" s="15"/>
      <c r="T165" s="14"/>
      <c r="U165" s="14"/>
    </row>
    <row r="166" spans="19:21" ht="168" customHeight="1" x14ac:dyDescent="0.2">
      <c r="S166" s="15"/>
      <c r="T166" s="14"/>
      <c r="U166" s="14"/>
    </row>
    <row r="167" spans="19:21" ht="168" customHeight="1" x14ac:dyDescent="0.2">
      <c r="S167" s="15"/>
      <c r="T167" s="14"/>
      <c r="U167" s="14"/>
    </row>
    <row r="168" spans="19:21" ht="168" customHeight="1" x14ac:dyDescent="0.2">
      <c r="S168" s="15"/>
      <c r="T168" s="14"/>
      <c r="U168" s="14"/>
    </row>
    <row r="169" spans="19:21" ht="168" customHeight="1" x14ac:dyDescent="0.2">
      <c r="S169" s="15"/>
      <c r="T169" s="14"/>
      <c r="U169" s="14"/>
    </row>
    <row r="170" spans="19:21" ht="168" customHeight="1" x14ac:dyDescent="0.2">
      <c r="S170" s="15"/>
      <c r="T170" s="14"/>
      <c r="U170" s="14"/>
    </row>
    <row r="171" spans="19:21" ht="168" customHeight="1" x14ac:dyDescent="0.2">
      <c r="S171" s="15"/>
      <c r="T171" s="14"/>
      <c r="U171" s="14"/>
    </row>
    <row r="172" spans="19:21" ht="168" customHeight="1" x14ac:dyDescent="0.2">
      <c r="S172" s="15"/>
      <c r="T172" s="14"/>
      <c r="U172" s="14"/>
    </row>
    <row r="173" spans="19:21" ht="168" customHeight="1" x14ac:dyDescent="0.2">
      <c r="S173" s="15"/>
      <c r="T173" s="14"/>
      <c r="U173" s="14"/>
    </row>
    <row r="174" spans="19:21" ht="168" customHeight="1" x14ac:dyDescent="0.2">
      <c r="S174" s="15"/>
      <c r="T174" s="14"/>
      <c r="U174" s="14"/>
    </row>
    <row r="175" spans="19:21" ht="168" customHeight="1" x14ac:dyDescent="0.2">
      <c r="S175" s="15"/>
      <c r="T175" s="14"/>
      <c r="U175" s="14"/>
    </row>
    <row r="176" spans="19:21" ht="168" customHeight="1" x14ac:dyDescent="0.2">
      <c r="S176" s="15"/>
      <c r="T176" s="14"/>
      <c r="U176" s="14"/>
    </row>
    <row r="177" spans="19:21" ht="168" customHeight="1" x14ac:dyDescent="0.2">
      <c r="S177" s="15"/>
      <c r="T177" s="14"/>
      <c r="U177" s="14"/>
    </row>
    <row r="178" spans="19:21" ht="168" customHeight="1" x14ac:dyDescent="0.2">
      <c r="S178" s="15"/>
      <c r="T178" s="14"/>
      <c r="U178" s="14"/>
    </row>
    <row r="179" spans="19:21" ht="105" customHeight="1" x14ac:dyDescent="0.2">
      <c r="S179" s="15"/>
      <c r="T179" s="14"/>
      <c r="U179" s="14"/>
    </row>
    <row r="180" spans="19:21" ht="57" customHeight="1" x14ac:dyDescent="0.2">
      <c r="S180" s="15"/>
      <c r="T180" s="15"/>
      <c r="U180" s="15"/>
    </row>
    <row r="181" spans="19:21" ht="37.5" customHeight="1" x14ac:dyDescent="0.2">
      <c r="S181" s="15"/>
      <c r="T181" s="15"/>
      <c r="U181" s="15"/>
    </row>
    <row r="182" spans="19:21" ht="49.5" customHeight="1" x14ac:dyDescent="0.2">
      <c r="S182" s="15"/>
      <c r="T182" s="15"/>
      <c r="U182" s="15"/>
    </row>
    <row r="183" spans="19:21" ht="41.25" customHeight="1" x14ac:dyDescent="0.2">
      <c r="S183" s="15"/>
      <c r="T183" s="15"/>
      <c r="U183" s="15"/>
    </row>
    <row r="184" spans="19:21" ht="18" customHeight="1" x14ac:dyDescent="0.2">
      <c r="S184" s="15"/>
      <c r="T184" s="15"/>
      <c r="U184" s="15"/>
    </row>
    <row r="185" spans="19:21" ht="21" customHeight="1" x14ac:dyDescent="0.2">
      <c r="S185" s="15"/>
      <c r="T185" s="15"/>
      <c r="U185" s="15"/>
    </row>
    <row r="186" spans="19:21" ht="18.75" customHeight="1" x14ac:dyDescent="0.2">
      <c r="S186" s="15"/>
      <c r="T186" s="15"/>
      <c r="U186" s="15"/>
    </row>
    <row r="187" spans="19:21" ht="24" customHeight="1" x14ac:dyDescent="0.2">
      <c r="S187" s="15"/>
      <c r="T187" s="15"/>
      <c r="U187" s="15"/>
    </row>
    <row r="188" spans="19:21" ht="27" customHeight="1" x14ac:dyDescent="0.2">
      <c r="S188" s="15"/>
      <c r="T188" s="15"/>
      <c r="U188" s="15"/>
    </row>
    <row r="189" spans="19:21" ht="25.5" customHeight="1" x14ac:dyDescent="0.2">
      <c r="S189" s="15"/>
      <c r="T189" s="14"/>
      <c r="U189" s="14"/>
    </row>
    <row r="190" spans="19:21" ht="18" customHeight="1" x14ac:dyDescent="0.2">
      <c r="S190" s="15"/>
      <c r="T190" s="14"/>
      <c r="U190" s="14"/>
    </row>
    <row r="191" spans="19:21" ht="18" customHeight="1" x14ac:dyDescent="0.2">
      <c r="S191" s="15"/>
      <c r="T191" s="14"/>
      <c r="U191" s="14"/>
    </row>
    <row r="192" spans="19:21" ht="18.75" customHeight="1" x14ac:dyDescent="0.2">
      <c r="S192" s="12"/>
    </row>
    <row r="193" spans="19:19" ht="15" customHeight="1" x14ac:dyDescent="0.2">
      <c r="S193" s="12"/>
    </row>
    <row r="194" spans="19:19" ht="23.25" customHeight="1" x14ac:dyDescent="0.2">
      <c r="S194" s="12"/>
    </row>
    <row r="195" spans="19:19" ht="21" customHeight="1" x14ac:dyDescent="0.2">
      <c r="S195" s="12"/>
    </row>
    <row r="196" spans="19:19" ht="19.5" customHeight="1" x14ac:dyDescent="0.2">
      <c r="S196" s="12"/>
    </row>
    <row r="197" spans="19:19" ht="17.25" customHeight="1" x14ac:dyDescent="0.2"/>
  </sheetData>
  <mergeCells count="74">
    <mergeCell ref="B62:B66"/>
    <mergeCell ref="C81:C84"/>
    <mergeCell ref="D81:D84"/>
    <mergeCell ref="E81:E84"/>
    <mergeCell ref="B81:B84"/>
    <mergeCell ref="D67:D69"/>
    <mergeCell ref="E67:E69"/>
    <mergeCell ref="D70:D71"/>
    <mergeCell ref="E70:E71"/>
    <mergeCell ref="D72:D75"/>
    <mergeCell ref="E72:E75"/>
    <mergeCell ref="C62:C66"/>
    <mergeCell ref="D62:D66"/>
    <mergeCell ref="E62:E66"/>
    <mergeCell ref="C67:C75"/>
    <mergeCell ref="B67:B75"/>
    <mergeCell ref="A7:A87"/>
    <mergeCell ref="C76:C80"/>
    <mergeCell ref="D76:D80"/>
    <mergeCell ref="E76:E80"/>
    <mergeCell ref="B76:B80"/>
    <mergeCell ref="C41:C44"/>
    <mergeCell ref="D41:D44"/>
    <mergeCell ref="E41:E44"/>
    <mergeCell ref="C45:C49"/>
    <mergeCell ref="D45:D49"/>
    <mergeCell ref="E45:E49"/>
    <mergeCell ref="B59:B61"/>
    <mergeCell ref="C59:C61"/>
    <mergeCell ref="D59:D61"/>
    <mergeCell ref="E59:E61"/>
    <mergeCell ref="C51:C57"/>
    <mergeCell ref="D51:D57"/>
    <mergeCell ref="E51:E57"/>
    <mergeCell ref="C34:C37"/>
    <mergeCell ref="D34:D37"/>
    <mergeCell ref="E34:E37"/>
    <mergeCell ref="C38:C40"/>
    <mergeCell ref="D38:D40"/>
    <mergeCell ref="E38:E40"/>
    <mergeCell ref="C28:C29"/>
    <mergeCell ref="D28:D29"/>
    <mergeCell ref="E28:E29"/>
    <mergeCell ref="B28:B29"/>
    <mergeCell ref="E19:E23"/>
    <mergeCell ref="D24:D27"/>
    <mergeCell ref="E24:E27"/>
    <mergeCell ref="E13:E17"/>
    <mergeCell ref="B7:B17"/>
    <mergeCell ref="C18:C27"/>
    <mergeCell ref="D19:D23"/>
    <mergeCell ref="B18:B27"/>
    <mergeCell ref="A1:A2"/>
    <mergeCell ref="B1:P2"/>
    <mergeCell ref="C4:R4"/>
    <mergeCell ref="A5:E5"/>
    <mergeCell ref="F5:M5"/>
    <mergeCell ref="N5:R5"/>
    <mergeCell ref="C85:C87"/>
    <mergeCell ref="D85:D87"/>
    <mergeCell ref="E85:E87"/>
    <mergeCell ref="B85:B87"/>
    <mergeCell ref="C7:C8"/>
    <mergeCell ref="D7:D8"/>
    <mergeCell ref="E7:E8"/>
    <mergeCell ref="C9:C12"/>
    <mergeCell ref="D9:D12"/>
    <mergeCell ref="E9:E12"/>
    <mergeCell ref="C30:C33"/>
    <mergeCell ref="D30:D33"/>
    <mergeCell ref="E30:E33"/>
    <mergeCell ref="C13:C17"/>
    <mergeCell ref="D13:D17"/>
    <mergeCell ref="B30:B57"/>
  </mergeCells>
  <conditionalFormatting sqref="P7:P14">
    <cfRule type="containsText" dxfId="93" priority="4" operator="containsText" text="SI">
      <formula>NOT(ISERROR(SEARCH("SI",P7)))</formula>
    </cfRule>
    <cfRule type="containsText" dxfId="92" priority="5" operator="containsText" text="NO">
      <formula>NOT(ISERROR(SEARCH("NO",P7)))</formula>
    </cfRule>
  </conditionalFormatting>
  <conditionalFormatting sqref="L7:M78 L86:M87 L80:M84">
    <cfRule type="colorScale" priority="3">
      <colorScale>
        <cfvo type="num" val="1"/>
        <cfvo type="num" val="2"/>
        <cfvo type="num" val="3"/>
        <color rgb="FFFF0000"/>
        <color rgb="FFFFFF00"/>
        <color rgb="FF00B050"/>
      </colorScale>
    </cfRule>
  </conditionalFormatting>
  <conditionalFormatting sqref="L85:M85">
    <cfRule type="colorScale" priority="2">
      <colorScale>
        <cfvo type="num" val="1"/>
        <cfvo type="num" val="2"/>
        <cfvo type="num" val="3"/>
        <color rgb="FFFF0000"/>
        <color rgb="FFFFFF00"/>
        <color rgb="FF00B050"/>
      </colorScale>
    </cfRule>
  </conditionalFormatting>
  <conditionalFormatting sqref="L79:M79">
    <cfRule type="colorScale" priority="1">
      <colorScale>
        <cfvo type="num" val="1"/>
        <cfvo type="num" val="2"/>
        <cfvo type="num" val="3"/>
        <color rgb="FFFF0000"/>
        <color rgb="FFFFFF00"/>
        <color rgb="FF00B050"/>
      </colorScale>
    </cfRule>
  </conditionalFormatting>
  <printOptions horizontalCentered="1"/>
  <pageMargins left="0.19685039370078741" right="0.19685039370078741" top="0.74803149606299213" bottom="0.74803149606299213" header="0.31496062992125984" footer="0.31496062992125984"/>
  <pageSetup paperSize="5" scale="58"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2"/>
  <sheetViews>
    <sheetView view="pageBreakPreview" topLeftCell="F6" zoomScale="90" zoomScaleNormal="70" zoomScaleSheetLayoutView="90" workbookViewId="0">
      <selection activeCell="J8" sqref="J8"/>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19" style="1"/>
    <col min="16" max="16" width="15.28515625" style="1" customWidth="1"/>
    <col min="17" max="17" width="25.42578125" style="1" customWidth="1"/>
    <col min="18" max="18" width="28.7109375" style="1" customWidth="1"/>
    <col min="19" max="16384" width="19" style="1"/>
  </cols>
  <sheetData>
    <row r="1" spans="1:18"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18"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18" ht="22.5" customHeight="1" thickBot="1" x14ac:dyDescent="0.25">
      <c r="A3" s="7"/>
      <c r="B3" s="3"/>
      <c r="C3" s="3"/>
      <c r="D3" s="3"/>
      <c r="E3" s="3"/>
      <c r="F3" s="3"/>
      <c r="G3" s="3"/>
      <c r="H3" s="11"/>
      <c r="I3" s="11"/>
      <c r="J3" s="3"/>
      <c r="K3" s="3"/>
      <c r="L3" s="3"/>
      <c r="M3" s="3"/>
      <c r="N3" s="3"/>
      <c r="O3" s="3"/>
      <c r="P3" s="3"/>
      <c r="Q3" s="8"/>
      <c r="R3" s="9"/>
    </row>
    <row r="4" spans="1:18" ht="27.75" customHeight="1" thickBot="1" x14ac:dyDescent="0.25">
      <c r="A4" s="35" t="s">
        <v>16</v>
      </c>
      <c r="B4" s="142"/>
      <c r="C4" s="460" t="s">
        <v>26</v>
      </c>
      <c r="D4" s="461"/>
      <c r="E4" s="461"/>
      <c r="F4" s="461"/>
      <c r="G4" s="461"/>
      <c r="H4" s="461"/>
      <c r="I4" s="461"/>
      <c r="J4" s="461"/>
      <c r="K4" s="461"/>
      <c r="L4" s="461"/>
      <c r="M4" s="461"/>
      <c r="N4" s="461"/>
      <c r="O4" s="461"/>
      <c r="P4" s="461"/>
      <c r="Q4" s="461"/>
      <c r="R4" s="462"/>
    </row>
    <row r="5" spans="1:18" ht="69" customHeight="1" thickBot="1" x14ac:dyDescent="0.25">
      <c r="A5" s="463" t="s">
        <v>25</v>
      </c>
      <c r="B5" s="464"/>
      <c r="C5" s="464"/>
      <c r="D5" s="464"/>
      <c r="E5" s="465"/>
      <c r="F5" s="463" t="s">
        <v>18</v>
      </c>
      <c r="G5" s="464"/>
      <c r="H5" s="464"/>
      <c r="I5" s="464"/>
      <c r="J5" s="464"/>
      <c r="K5" s="464"/>
      <c r="L5" s="464"/>
      <c r="M5" s="465"/>
      <c r="N5" s="463" t="s">
        <v>19</v>
      </c>
      <c r="O5" s="464"/>
      <c r="P5" s="464"/>
      <c r="Q5" s="464"/>
      <c r="R5" s="465"/>
    </row>
    <row r="6" spans="1:18" ht="126" customHeight="1" thickBot="1" x14ac:dyDescent="0.25">
      <c r="A6" s="36" t="s">
        <v>3</v>
      </c>
      <c r="B6" s="36" t="s">
        <v>4</v>
      </c>
      <c r="C6" s="280" t="s">
        <v>17</v>
      </c>
      <c r="D6" s="46" t="s">
        <v>5</v>
      </c>
      <c r="E6" s="46" t="s">
        <v>6</v>
      </c>
      <c r="F6" s="37" t="s">
        <v>7</v>
      </c>
      <c r="G6" s="36" t="s">
        <v>8</v>
      </c>
      <c r="H6" s="37" t="s">
        <v>13</v>
      </c>
      <c r="I6" s="37" t="s">
        <v>14</v>
      </c>
      <c r="J6" s="36" t="s">
        <v>20</v>
      </c>
      <c r="K6" s="37" t="s">
        <v>21</v>
      </c>
      <c r="L6" s="37" t="s">
        <v>27</v>
      </c>
      <c r="M6" s="37" t="s">
        <v>22</v>
      </c>
      <c r="N6" s="37" t="s">
        <v>23</v>
      </c>
      <c r="O6" s="36" t="s">
        <v>15</v>
      </c>
      <c r="P6" s="38" t="s">
        <v>24</v>
      </c>
      <c r="Q6" s="36" t="s">
        <v>11</v>
      </c>
      <c r="R6" s="39" t="s">
        <v>12</v>
      </c>
    </row>
    <row r="7" spans="1:18" ht="126" customHeight="1" thickBot="1" x14ac:dyDescent="0.25">
      <c r="A7" s="279"/>
      <c r="B7" s="278"/>
      <c r="C7" s="277" t="s">
        <v>824</v>
      </c>
      <c r="D7" s="275"/>
      <c r="E7" s="275"/>
      <c r="F7" s="276"/>
      <c r="G7" s="275"/>
      <c r="H7" s="276"/>
      <c r="I7" s="276"/>
      <c r="J7" s="275"/>
      <c r="K7" s="276"/>
      <c r="L7" s="276"/>
      <c r="M7" s="276"/>
      <c r="N7" s="276"/>
      <c r="O7" s="275"/>
      <c r="P7" s="276"/>
      <c r="Q7" s="275"/>
      <c r="R7" s="275"/>
    </row>
    <row r="8" spans="1:18" ht="111" customHeight="1" x14ac:dyDescent="0.2">
      <c r="A8" s="474" t="s">
        <v>823</v>
      </c>
      <c r="B8" s="474" t="s">
        <v>822</v>
      </c>
      <c r="C8" s="274" t="s">
        <v>821</v>
      </c>
      <c r="D8" s="207" t="s">
        <v>820</v>
      </c>
      <c r="E8" s="207" t="s">
        <v>819</v>
      </c>
      <c r="F8" s="207">
        <v>2</v>
      </c>
      <c r="G8" s="207" t="s">
        <v>814</v>
      </c>
      <c r="H8" s="130" t="s">
        <v>751</v>
      </c>
      <c r="I8" s="130" t="s">
        <v>751</v>
      </c>
      <c r="J8" s="33"/>
      <c r="K8" s="40">
        <f t="shared" ref="K8:K44" si="0">(100/37)</f>
        <v>2.7027027027027026</v>
      </c>
      <c r="L8" s="271">
        <v>1</v>
      </c>
      <c r="M8" s="41" t="str">
        <f t="shared" ref="M8:M44" si="1">IF(L8=1,"0%",IF(L8=2,"50%",IF(L8=3,"100%","Null")))</f>
        <v>0%</v>
      </c>
      <c r="N8" s="42">
        <f t="shared" ref="N8:N44" si="2">IF(L8=1,0,IF(L8=2,K8/2,IF(L8=3,K8)))</f>
        <v>0</v>
      </c>
      <c r="O8" s="128" t="s">
        <v>818</v>
      </c>
      <c r="P8" s="269"/>
      <c r="Q8" s="207" t="s">
        <v>133</v>
      </c>
      <c r="R8" s="207" t="s">
        <v>808</v>
      </c>
    </row>
    <row r="9" spans="1:18" ht="162.75" customHeight="1" x14ac:dyDescent="0.2">
      <c r="A9" s="475"/>
      <c r="B9" s="475"/>
      <c r="C9" s="128" t="s">
        <v>817</v>
      </c>
      <c r="D9" s="207" t="s">
        <v>816</v>
      </c>
      <c r="E9" s="207" t="s">
        <v>815</v>
      </c>
      <c r="F9" s="207">
        <v>1</v>
      </c>
      <c r="G9" s="207" t="s">
        <v>814</v>
      </c>
      <c r="H9" s="130" t="s">
        <v>751</v>
      </c>
      <c r="I9" s="130" t="s">
        <v>751</v>
      </c>
      <c r="J9" s="207"/>
      <c r="K9" s="40">
        <f t="shared" si="0"/>
        <v>2.7027027027027026</v>
      </c>
      <c r="L9" s="271">
        <v>2</v>
      </c>
      <c r="M9" s="41" t="str">
        <f t="shared" si="1"/>
        <v>50%</v>
      </c>
      <c r="N9" s="42">
        <f t="shared" si="2"/>
        <v>1.3513513513513513</v>
      </c>
      <c r="O9" s="207" t="s">
        <v>813</v>
      </c>
      <c r="P9" s="269"/>
      <c r="Q9" s="207" t="s">
        <v>133</v>
      </c>
      <c r="R9" s="207" t="s">
        <v>808</v>
      </c>
    </row>
    <row r="10" spans="1:18" ht="145.5" customHeight="1" x14ac:dyDescent="0.2">
      <c r="A10" s="475"/>
      <c r="B10" s="475"/>
      <c r="C10" s="207" t="s">
        <v>812</v>
      </c>
      <c r="D10" s="207"/>
      <c r="E10" s="207" t="s">
        <v>811</v>
      </c>
      <c r="F10" s="207">
        <v>2</v>
      </c>
      <c r="G10" s="207" t="s">
        <v>810</v>
      </c>
      <c r="H10" s="130" t="s">
        <v>751</v>
      </c>
      <c r="I10" s="130" t="s">
        <v>750</v>
      </c>
      <c r="J10" s="207"/>
      <c r="K10" s="40">
        <f t="shared" si="0"/>
        <v>2.7027027027027026</v>
      </c>
      <c r="L10" s="41">
        <v>3</v>
      </c>
      <c r="M10" s="41" t="str">
        <f t="shared" si="1"/>
        <v>100%</v>
      </c>
      <c r="N10" s="42">
        <f t="shared" si="2"/>
        <v>2.7027027027027026</v>
      </c>
      <c r="O10" s="207" t="s">
        <v>809</v>
      </c>
      <c r="P10" s="273"/>
      <c r="Q10" s="207" t="s">
        <v>133</v>
      </c>
      <c r="R10" s="207" t="s">
        <v>808</v>
      </c>
    </row>
    <row r="11" spans="1:18" ht="155.25" customHeight="1" x14ac:dyDescent="0.2">
      <c r="A11" s="475"/>
      <c r="B11" s="475"/>
      <c r="C11" s="126" t="s">
        <v>807</v>
      </c>
      <c r="D11" s="207" t="s">
        <v>806</v>
      </c>
      <c r="E11" s="207" t="s">
        <v>805</v>
      </c>
      <c r="F11" s="207">
        <v>3</v>
      </c>
      <c r="G11" s="128" t="s">
        <v>804</v>
      </c>
      <c r="H11" s="130" t="s">
        <v>751</v>
      </c>
      <c r="I11" s="130" t="s">
        <v>758</v>
      </c>
      <c r="J11" s="207"/>
      <c r="K11" s="40">
        <f t="shared" si="0"/>
        <v>2.7027027027027026</v>
      </c>
      <c r="L11" s="271">
        <v>1</v>
      </c>
      <c r="M11" s="41" t="str">
        <f t="shared" si="1"/>
        <v>0%</v>
      </c>
      <c r="N11" s="42">
        <f t="shared" si="2"/>
        <v>0</v>
      </c>
      <c r="O11" s="207" t="s">
        <v>803</v>
      </c>
      <c r="P11" s="269"/>
      <c r="Q11" s="207" t="s">
        <v>133</v>
      </c>
      <c r="R11" s="207" t="s">
        <v>796</v>
      </c>
    </row>
    <row r="12" spans="1:18" ht="124.5" customHeight="1" x14ac:dyDescent="0.2">
      <c r="A12" s="475"/>
      <c r="B12" s="475"/>
      <c r="C12" s="207" t="s">
        <v>802</v>
      </c>
      <c r="D12" s="207" t="s">
        <v>801</v>
      </c>
      <c r="E12" s="207" t="s">
        <v>800</v>
      </c>
      <c r="F12" s="207">
        <v>1</v>
      </c>
      <c r="G12" s="272" t="s">
        <v>799</v>
      </c>
      <c r="H12" s="130" t="s">
        <v>751</v>
      </c>
      <c r="I12" s="130" t="s">
        <v>798</v>
      </c>
      <c r="J12" s="207"/>
      <c r="K12" s="40">
        <f t="shared" si="0"/>
        <v>2.7027027027027026</v>
      </c>
      <c r="L12" s="271">
        <v>1</v>
      </c>
      <c r="M12" s="41" t="str">
        <f t="shared" si="1"/>
        <v>0%</v>
      </c>
      <c r="N12" s="42">
        <f t="shared" si="2"/>
        <v>0</v>
      </c>
      <c r="O12" s="207" t="s">
        <v>797</v>
      </c>
      <c r="P12" s="269"/>
      <c r="Q12" s="207" t="s">
        <v>133</v>
      </c>
      <c r="R12" s="207" t="s">
        <v>796</v>
      </c>
    </row>
    <row r="13" spans="1:18" ht="112.5" customHeight="1" x14ac:dyDescent="0.2">
      <c r="A13" s="475"/>
      <c r="B13" s="475"/>
      <c r="C13" s="207" t="s">
        <v>795</v>
      </c>
      <c r="D13" s="207" t="s">
        <v>794</v>
      </c>
      <c r="E13" s="207" t="s">
        <v>793</v>
      </c>
      <c r="F13" s="207">
        <v>2</v>
      </c>
      <c r="G13" s="207" t="s">
        <v>792</v>
      </c>
      <c r="H13" s="130" t="s">
        <v>791</v>
      </c>
      <c r="I13" s="130" t="s">
        <v>784</v>
      </c>
      <c r="J13" s="207"/>
      <c r="K13" s="40">
        <f t="shared" si="0"/>
        <v>2.7027027027027026</v>
      </c>
      <c r="L13" s="41">
        <v>1</v>
      </c>
      <c r="M13" s="41" t="str">
        <f t="shared" si="1"/>
        <v>0%</v>
      </c>
      <c r="N13" s="42">
        <f t="shared" si="2"/>
        <v>0</v>
      </c>
      <c r="O13" s="207" t="s">
        <v>790</v>
      </c>
      <c r="P13" s="269"/>
      <c r="Q13" s="207" t="s">
        <v>133</v>
      </c>
      <c r="R13" s="207" t="s">
        <v>789</v>
      </c>
    </row>
    <row r="14" spans="1:18" ht="109.5" customHeight="1" x14ac:dyDescent="0.2">
      <c r="A14" s="475"/>
      <c r="B14" s="475"/>
      <c r="C14" s="207" t="s">
        <v>788</v>
      </c>
      <c r="D14" s="207" t="s">
        <v>787</v>
      </c>
      <c r="E14" s="207" t="s">
        <v>786</v>
      </c>
      <c r="F14" s="207">
        <v>1</v>
      </c>
      <c r="G14" s="128" t="s">
        <v>785</v>
      </c>
      <c r="H14" s="130" t="s">
        <v>751</v>
      </c>
      <c r="I14" s="130" t="s">
        <v>784</v>
      </c>
      <c r="J14" s="207"/>
      <c r="K14" s="40">
        <f t="shared" si="0"/>
        <v>2.7027027027027026</v>
      </c>
      <c r="L14" s="41">
        <v>1</v>
      </c>
      <c r="M14" s="41" t="str">
        <f t="shared" si="1"/>
        <v>0%</v>
      </c>
      <c r="N14" s="42">
        <f t="shared" si="2"/>
        <v>0</v>
      </c>
      <c r="O14" s="207" t="s">
        <v>783</v>
      </c>
      <c r="P14" s="269"/>
      <c r="Q14" s="128" t="s">
        <v>782</v>
      </c>
      <c r="R14" s="207" t="s">
        <v>781</v>
      </c>
    </row>
    <row r="15" spans="1:18" ht="186" customHeight="1" x14ac:dyDescent="0.2">
      <c r="A15" s="475"/>
      <c r="B15" s="475"/>
      <c r="C15" s="207" t="s">
        <v>780</v>
      </c>
      <c r="D15" s="207" t="s">
        <v>779</v>
      </c>
      <c r="E15" s="207" t="s">
        <v>778</v>
      </c>
      <c r="F15" s="207">
        <v>2</v>
      </c>
      <c r="G15" s="207" t="s">
        <v>777</v>
      </c>
      <c r="H15" s="130" t="s">
        <v>751</v>
      </c>
      <c r="I15" s="130" t="s">
        <v>750</v>
      </c>
      <c r="J15" s="207"/>
      <c r="K15" s="40">
        <f t="shared" si="0"/>
        <v>2.7027027027027026</v>
      </c>
      <c r="L15" s="41">
        <v>1</v>
      </c>
      <c r="M15" s="41" t="str">
        <f t="shared" si="1"/>
        <v>0%</v>
      </c>
      <c r="N15" s="42">
        <f t="shared" si="2"/>
        <v>0</v>
      </c>
      <c r="O15" s="207" t="s">
        <v>776</v>
      </c>
      <c r="P15" s="269"/>
      <c r="Q15" s="128" t="s">
        <v>133</v>
      </c>
      <c r="R15" s="207" t="s">
        <v>775</v>
      </c>
    </row>
    <row r="16" spans="1:18" ht="118.5" customHeight="1" x14ac:dyDescent="0.2">
      <c r="A16" s="475"/>
      <c r="B16" s="475"/>
      <c r="C16" s="207" t="s">
        <v>774</v>
      </c>
      <c r="D16" s="128" t="s">
        <v>773</v>
      </c>
      <c r="E16" s="207" t="s">
        <v>772</v>
      </c>
      <c r="F16" s="207">
        <v>2</v>
      </c>
      <c r="G16" s="207" t="s">
        <v>771</v>
      </c>
      <c r="H16" s="130" t="s">
        <v>751</v>
      </c>
      <c r="I16" s="130" t="s">
        <v>750</v>
      </c>
      <c r="J16" s="207"/>
      <c r="K16" s="40">
        <f t="shared" si="0"/>
        <v>2.7027027027027026</v>
      </c>
      <c r="L16" s="41">
        <v>1</v>
      </c>
      <c r="M16" s="41" t="str">
        <f t="shared" si="1"/>
        <v>0%</v>
      </c>
      <c r="N16" s="42">
        <f t="shared" si="2"/>
        <v>0</v>
      </c>
      <c r="O16" s="207" t="s">
        <v>770</v>
      </c>
      <c r="P16" s="269"/>
      <c r="Q16" s="270" t="s">
        <v>769</v>
      </c>
      <c r="R16" s="207" t="s">
        <v>768</v>
      </c>
    </row>
    <row r="17" spans="1:21" ht="147" customHeight="1" x14ac:dyDescent="0.2">
      <c r="A17" s="475"/>
      <c r="B17" s="476"/>
      <c r="C17" s="207" t="s">
        <v>767</v>
      </c>
      <c r="D17" s="207" t="s">
        <v>766</v>
      </c>
      <c r="E17" s="207" t="s">
        <v>765</v>
      </c>
      <c r="F17" s="207">
        <v>1</v>
      </c>
      <c r="G17" s="207" t="s">
        <v>764</v>
      </c>
      <c r="H17" s="130" t="s">
        <v>751</v>
      </c>
      <c r="I17" s="130" t="s">
        <v>758</v>
      </c>
      <c r="J17" s="207"/>
      <c r="K17" s="40">
        <f t="shared" si="0"/>
        <v>2.7027027027027026</v>
      </c>
      <c r="L17" s="41">
        <v>1</v>
      </c>
      <c r="M17" s="41" t="str">
        <f t="shared" si="1"/>
        <v>0%</v>
      </c>
      <c r="N17" s="42">
        <f t="shared" si="2"/>
        <v>0</v>
      </c>
      <c r="O17" s="207" t="s">
        <v>764</v>
      </c>
      <c r="P17" s="269"/>
      <c r="Q17" s="128" t="s">
        <v>133</v>
      </c>
      <c r="R17" s="207" t="s">
        <v>756</v>
      </c>
    </row>
    <row r="18" spans="1:21" ht="141" customHeight="1" x14ac:dyDescent="0.2">
      <c r="A18" s="475"/>
      <c r="B18" s="545" t="s">
        <v>763</v>
      </c>
      <c r="C18" s="207" t="s">
        <v>762</v>
      </c>
      <c r="D18" s="207" t="s">
        <v>761</v>
      </c>
      <c r="E18" s="207" t="s">
        <v>760</v>
      </c>
      <c r="F18" s="207">
        <v>3</v>
      </c>
      <c r="G18" s="207" t="s">
        <v>759</v>
      </c>
      <c r="H18" s="130" t="s">
        <v>751</v>
      </c>
      <c r="I18" s="130" t="s">
        <v>758</v>
      </c>
      <c r="J18" s="24"/>
      <c r="K18" s="40">
        <f t="shared" si="0"/>
        <v>2.7027027027027026</v>
      </c>
      <c r="L18" s="41">
        <v>1</v>
      </c>
      <c r="M18" s="41" t="str">
        <f t="shared" si="1"/>
        <v>0%</v>
      </c>
      <c r="N18" s="42">
        <f t="shared" si="2"/>
        <v>0</v>
      </c>
      <c r="O18" s="207" t="s">
        <v>757</v>
      </c>
      <c r="P18" s="268"/>
      <c r="Q18" s="128" t="s">
        <v>133</v>
      </c>
      <c r="R18" s="207" t="s">
        <v>756</v>
      </c>
      <c r="S18" s="14"/>
      <c r="T18" s="14"/>
      <c r="U18" s="14"/>
    </row>
    <row r="19" spans="1:21" ht="94.5" customHeight="1" x14ac:dyDescent="0.2">
      <c r="A19" s="475"/>
      <c r="B19" s="546"/>
      <c r="C19" s="207" t="s">
        <v>755</v>
      </c>
      <c r="D19" s="207" t="s">
        <v>754</v>
      </c>
      <c r="E19" s="207" t="s">
        <v>753</v>
      </c>
      <c r="F19" s="207">
        <v>1</v>
      </c>
      <c r="G19" s="207" t="s">
        <v>752</v>
      </c>
      <c r="H19" s="130" t="s">
        <v>751</v>
      </c>
      <c r="I19" s="130" t="s">
        <v>750</v>
      </c>
      <c r="J19" s="24"/>
      <c r="K19" s="40">
        <f t="shared" si="0"/>
        <v>2.7027027027027026</v>
      </c>
      <c r="L19" s="41">
        <v>1</v>
      </c>
      <c r="M19" s="41" t="str">
        <f t="shared" si="1"/>
        <v>0%</v>
      </c>
      <c r="N19" s="42">
        <f t="shared" si="2"/>
        <v>0</v>
      </c>
      <c r="O19" s="207" t="s">
        <v>749</v>
      </c>
      <c r="P19" s="268"/>
      <c r="Q19" s="128" t="s">
        <v>133</v>
      </c>
      <c r="R19" s="207" t="s">
        <v>748</v>
      </c>
      <c r="S19" s="15"/>
      <c r="T19" s="14"/>
      <c r="U19" s="14"/>
    </row>
    <row r="20" spans="1:21" ht="109.5" customHeight="1" x14ac:dyDescent="0.2">
      <c r="A20" s="475"/>
      <c r="B20" s="147"/>
      <c r="C20" s="207" t="s">
        <v>747</v>
      </c>
      <c r="D20" s="207" t="s">
        <v>746</v>
      </c>
      <c r="E20" s="267" t="s">
        <v>745</v>
      </c>
      <c r="F20" s="207"/>
      <c r="G20" s="207"/>
      <c r="H20" s="266" t="s">
        <v>744</v>
      </c>
      <c r="I20" s="130"/>
      <c r="J20" s="24"/>
      <c r="K20" s="40">
        <f t="shared" si="0"/>
        <v>2.7027027027027026</v>
      </c>
      <c r="L20" s="41">
        <v>1</v>
      </c>
      <c r="M20" s="41" t="str">
        <f t="shared" si="1"/>
        <v>0%</v>
      </c>
      <c r="N20" s="42">
        <f t="shared" si="2"/>
        <v>0</v>
      </c>
      <c r="O20" s="263"/>
      <c r="P20" s="65"/>
      <c r="Q20" s="263" t="s">
        <v>133</v>
      </c>
      <c r="R20" s="263" t="s">
        <v>743</v>
      </c>
      <c r="S20" s="15"/>
      <c r="T20" s="14"/>
      <c r="U20" s="14"/>
    </row>
    <row r="21" spans="1:21" ht="84" customHeight="1" x14ac:dyDescent="0.2">
      <c r="A21" s="475"/>
      <c r="B21" s="147"/>
      <c r="C21" s="207"/>
      <c r="D21" s="207"/>
      <c r="E21" s="263" t="s">
        <v>520</v>
      </c>
      <c r="F21" s="207"/>
      <c r="G21" s="207"/>
      <c r="H21" s="265" t="s">
        <v>742</v>
      </c>
      <c r="I21" s="130"/>
      <c r="J21" s="24"/>
      <c r="K21" s="40">
        <f t="shared" si="0"/>
        <v>2.7027027027027026</v>
      </c>
      <c r="L21" s="41">
        <v>1</v>
      </c>
      <c r="M21" s="41" t="str">
        <f t="shared" si="1"/>
        <v>0%</v>
      </c>
      <c r="N21" s="42">
        <f t="shared" si="2"/>
        <v>0</v>
      </c>
      <c r="O21" s="263"/>
      <c r="P21" s="22"/>
      <c r="Q21" s="264"/>
      <c r="R21" s="263"/>
      <c r="S21" s="15"/>
      <c r="T21" s="14"/>
      <c r="U21" s="14"/>
    </row>
    <row r="22" spans="1:21" ht="143.25" customHeight="1" x14ac:dyDescent="0.2">
      <c r="A22" s="150"/>
      <c r="B22" s="147"/>
      <c r="C22" s="207"/>
      <c r="D22" s="207"/>
      <c r="E22" s="207"/>
      <c r="F22" s="207"/>
      <c r="G22" s="207"/>
      <c r="H22" s="130"/>
      <c r="I22" s="130"/>
      <c r="J22" s="24"/>
      <c r="K22" s="40">
        <f t="shared" si="0"/>
        <v>2.7027027027027026</v>
      </c>
      <c r="L22" s="41">
        <v>1</v>
      </c>
      <c r="M22" s="41" t="str">
        <f t="shared" si="1"/>
        <v>0%</v>
      </c>
      <c r="N22" s="42">
        <f t="shared" si="2"/>
        <v>0</v>
      </c>
      <c r="O22" s="60"/>
      <c r="P22" s="22"/>
      <c r="Q22" s="123"/>
      <c r="R22" s="60"/>
      <c r="S22" s="15"/>
      <c r="T22" s="14"/>
      <c r="U22" s="14"/>
    </row>
    <row r="23" spans="1:21" ht="128.25" customHeight="1" x14ac:dyDescent="0.2">
      <c r="A23" s="150"/>
      <c r="B23" s="115"/>
      <c r="C23" s="157"/>
      <c r="D23" s="160"/>
      <c r="E23" s="157"/>
      <c r="F23" s="66"/>
      <c r="G23" s="67"/>
      <c r="H23" s="234"/>
      <c r="I23" s="130"/>
      <c r="J23" s="24"/>
      <c r="K23" s="40">
        <f t="shared" si="0"/>
        <v>2.7027027027027026</v>
      </c>
      <c r="L23" s="41">
        <v>1</v>
      </c>
      <c r="M23" s="41" t="str">
        <f t="shared" si="1"/>
        <v>0%</v>
      </c>
      <c r="N23" s="42">
        <f t="shared" si="2"/>
        <v>0</v>
      </c>
      <c r="O23" s="62"/>
      <c r="P23" s="22"/>
      <c r="Q23" s="123"/>
      <c r="R23" s="61"/>
      <c r="S23" s="15"/>
      <c r="T23" s="14"/>
      <c r="U23" s="14"/>
    </row>
    <row r="24" spans="1:21" ht="83.25" customHeight="1" x14ac:dyDescent="0.2">
      <c r="A24" s="150"/>
      <c r="B24" s="116"/>
      <c r="C24" s="158"/>
      <c r="D24" s="161"/>
      <c r="E24" s="158"/>
      <c r="F24" s="63"/>
      <c r="G24" s="64"/>
      <c r="H24" s="234"/>
      <c r="I24" s="130"/>
      <c r="J24" s="24"/>
      <c r="K24" s="40">
        <f t="shared" si="0"/>
        <v>2.7027027027027026</v>
      </c>
      <c r="L24" s="41">
        <v>1</v>
      </c>
      <c r="M24" s="41" t="str">
        <f t="shared" si="1"/>
        <v>0%</v>
      </c>
      <c r="N24" s="42">
        <f t="shared" si="2"/>
        <v>0</v>
      </c>
      <c r="O24" s="65"/>
      <c r="P24" s="22"/>
      <c r="Q24" s="123"/>
      <c r="R24" s="65"/>
      <c r="S24" s="15"/>
      <c r="T24" s="14"/>
      <c r="U24" s="14"/>
    </row>
    <row r="25" spans="1:21" ht="121.5" customHeight="1" x14ac:dyDescent="0.2">
      <c r="A25" s="150"/>
      <c r="B25" s="116"/>
      <c r="C25" s="159"/>
      <c r="D25" s="162"/>
      <c r="E25" s="159"/>
      <c r="F25" s="63"/>
      <c r="G25" s="64"/>
      <c r="H25" s="234"/>
      <c r="I25" s="130"/>
      <c r="J25" s="24"/>
      <c r="K25" s="40">
        <f t="shared" si="0"/>
        <v>2.7027027027027026</v>
      </c>
      <c r="L25" s="41">
        <v>1</v>
      </c>
      <c r="M25" s="41" t="str">
        <f t="shared" si="1"/>
        <v>0%</v>
      </c>
      <c r="N25" s="42">
        <f t="shared" si="2"/>
        <v>0</v>
      </c>
      <c r="O25" s="65"/>
      <c r="P25" s="22"/>
      <c r="Q25" s="123"/>
      <c r="R25" s="65"/>
      <c r="S25" s="15"/>
      <c r="T25" s="14"/>
      <c r="U25" s="14"/>
    </row>
    <row r="26" spans="1:21" ht="138" customHeight="1" x14ac:dyDescent="0.2">
      <c r="A26" s="150"/>
      <c r="B26" s="116"/>
      <c r="C26" s="157"/>
      <c r="D26" s="155"/>
      <c r="E26" s="157"/>
      <c r="F26" s="66"/>
      <c r="G26" s="67"/>
      <c r="H26" s="234"/>
      <c r="I26" s="130"/>
      <c r="J26" s="24"/>
      <c r="K26" s="40">
        <f t="shared" si="0"/>
        <v>2.7027027027027026</v>
      </c>
      <c r="L26" s="41">
        <v>1</v>
      </c>
      <c r="M26" s="41" t="str">
        <f t="shared" si="1"/>
        <v>0%</v>
      </c>
      <c r="N26" s="42">
        <f t="shared" si="2"/>
        <v>0</v>
      </c>
      <c r="O26" s="61"/>
      <c r="P26" s="22"/>
      <c r="Q26" s="123"/>
      <c r="R26" s="61"/>
      <c r="S26" s="15"/>
      <c r="T26" s="14"/>
      <c r="U26" s="14"/>
    </row>
    <row r="27" spans="1:21" ht="84.75" customHeight="1" x14ac:dyDescent="0.2">
      <c r="A27" s="150"/>
      <c r="B27" s="116"/>
      <c r="C27" s="159"/>
      <c r="D27" s="156"/>
      <c r="E27" s="159"/>
      <c r="F27" s="66"/>
      <c r="G27" s="67"/>
      <c r="H27" s="234"/>
      <c r="I27" s="130"/>
      <c r="J27" s="24"/>
      <c r="K27" s="40">
        <f t="shared" si="0"/>
        <v>2.7027027027027026</v>
      </c>
      <c r="L27" s="41">
        <v>1</v>
      </c>
      <c r="M27" s="41" t="str">
        <f t="shared" si="1"/>
        <v>0%</v>
      </c>
      <c r="N27" s="42">
        <f t="shared" si="2"/>
        <v>0</v>
      </c>
      <c r="O27" s="61"/>
      <c r="P27" s="22"/>
      <c r="Q27" s="123"/>
      <c r="R27" s="61"/>
      <c r="S27" s="15"/>
      <c r="T27" s="14"/>
      <c r="U27" s="14"/>
    </row>
    <row r="28" spans="1:21" ht="150.75" customHeight="1" x14ac:dyDescent="0.2">
      <c r="A28" s="150"/>
      <c r="B28" s="116"/>
      <c r="C28" s="262"/>
      <c r="D28" s="160"/>
      <c r="E28" s="204"/>
      <c r="F28" s="254"/>
      <c r="G28" s="261"/>
      <c r="H28" s="234"/>
      <c r="I28" s="130"/>
      <c r="J28" s="24"/>
      <c r="K28" s="40">
        <f t="shared" si="0"/>
        <v>2.7027027027027026</v>
      </c>
      <c r="L28" s="41">
        <v>1</v>
      </c>
      <c r="M28" s="41" t="str">
        <f t="shared" si="1"/>
        <v>0%</v>
      </c>
      <c r="N28" s="42">
        <f t="shared" si="2"/>
        <v>0</v>
      </c>
      <c r="O28" s="203"/>
      <c r="P28" s="22"/>
      <c r="Q28" s="200"/>
      <c r="R28" s="191"/>
      <c r="S28" s="15"/>
      <c r="T28" s="14"/>
      <c r="U28" s="14"/>
    </row>
    <row r="29" spans="1:21" ht="114.75" customHeight="1" x14ac:dyDescent="0.2">
      <c r="A29" s="150"/>
      <c r="B29" s="116"/>
      <c r="C29" s="260"/>
      <c r="D29" s="162"/>
      <c r="E29" s="202"/>
      <c r="F29" s="254"/>
      <c r="G29" s="259"/>
      <c r="H29" s="234"/>
      <c r="I29" s="130"/>
      <c r="J29" s="24"/>
      <c r="K29" s="40">
        <f t="shared" si="0"/>
        <v>2.7027027027027026</v>
      </c>
      <c r="L29" s="41">
        <v>1</v>
      </c>
      <c r="M29" s="41" t="str">
        <f t="shared" si="1"/>
        <v>0%</v>
      </c>
      <c r="N29" s="42">
        <f t="shared" si="2"/>
        <v>0</v>
      </c>
      <c r="O29" s="191"/>
      <c r="P29" s="22"/>
      <c r="Q29" s="200"/>
      <c r="R29" s="191"/>
      <c r="S29" s="15"/>
      <c r="T29" s="14"/>
      <c r="U29" s="14"/>
    </row>
    <row r="30" spans="1:21" ht="130.5" customHeight="1" x14ac:dyDescent="0.2">
      <c r="A30" s="150"/>
      <c r="B30" s="116"/>
      <c r="C30" s="258"/>
      <c r="D30" s="155"/>
      <c r="E30" s="257"/>
      <c r="F30" s="196"/>
      <c r="G30" s="195"/>
      <c r="H30" s="234"/>
      <c r="I30" s="130"/>
      <c r="J30" s="24"/>
      <c r="K30" s="40">
        <f t="shared" si="0"/>
        <v>2.7027027027027026</v>
      </c>
      <c r="L30" s="41">
        <v>1</v>
      </c>
      <c r="M30" s="41" t="str">
        <f t="shared" si="1"/>
        <v>0%</v>
      </c>
      <c r="N30" s="42">
        <f t="shared" si="2"/>
        <v>0</v>
      </c>
      <c r="O30" s="193"/>
      <c r="P30" s="22"/>
      <c r="Q30" s="192"/>
      <c r="R30" s="193"/>
      <c r="S30" s="15"/>
      <c r="T30" s="14"/>
      <c r="U30" s="14"/>
    </row>
    <row r="31" spans="1:21" ht="92.25" customHeight="1" x14ac:dyDescent="0.2">
      <c r="A31" s="150"/>
      <c r="B31" s="116"/>
      <c r="C31" s="256"/>
      <c r="D31" s="156"/>
      <c r="E31" s="197"/>
      <c r="F31" s="196"/>
      <c r="G31" s="195"/>
      <c r="H31" s="234"/>
      <c r="I31" s="130"/>
      <c r="J31" s="24"/>
      <c r="K31" s="40">
        <f t="shared" si="0"/>
        <v>2.7027027027027026</v>
      </c>
      <c r="L31" s="41">
        <v>1</v>
      </c>
      <c r="M31" s="41" t="str">
        <f t="shared" si="1"/>
        <v>0%</v>
      </c>
      <c r="N31" s="42">
        <f t="shared" si="2"/>
        <v>0</v>
      </c>
      <c r="O31" s="193"/>
      <c r="P31" s="22"/>
      <c r="Q31" s="200"/>
      <c r="R31" s="193"/>
      <c r="S31" s="15"/>
      <c r="T31" s="14"/>
      <c r="U31" s="14"/>
    </row>
    <row r="32" spans="1:21" ht="90.75" customHeight="1" x14ac:dyDescent="0.2">
      <c r="A32" s="151"/>
      <c r="B32" s="117"/>
      <c r="C32" s="255"/>
      <c r="D32" s="148"/>
      <c r="E32" s="72"/>
      <c r="F32" s="254"/>
      <c r="G32" s="253"/>
      <c r="H32" s="234"/>
      <c r="I32" s="130"/>
      <c r="J32" s="24"/>
      <c r="K32" s="40">
        <f t="shared" si="0"/>
        <v>2.7027027027027026</v>
      </c>
      <c r="L32" s="41">
        <v>1</v>
      </c>
      <c r="M32" s="41" t="str">
        <f t="shared" si="1"/>
        <v>0%</v>
      </c>
      <c r="N32" s="42">
        <f t="shared" si="2"/>
        <v>0</v>
      </c>
      <c r="O32" s="191"/>
      <c r="P32" s="22"/>
      <c r="Q32" s="192"/>
      <c r="R32" s="191"/>
      <c r="S32" s="15"/>
      <c r="T32" s="14"/>
      <c r="U32" s="14"/>
    </row>
    <row r="33" spans="1:21" ht="71.25" customHeight="1" x14ac:dyDescent="0.2">
      <c r="A33" s="26"/>
      <c r="B33" s="26"/>
      <c r="C33" s="27"/>
      <c r="D33" s="22"/>
      <c r="E33" s="22"/>
      <c r="F33" s="22"/>
      <c r="G33" s="22"/>
      <c r="H33" s="23"/>
      <c r="I33" s="23"/>
      <c r="J33" s="24"/>
      <c r="K33" s="40">
        <f t="shared" si="0"/>
        <v>2.7027027027027026</v>
      </c>
      <c r="L33" s="41">
        <v>1</v>
      </c>
      <c r="M33" s="41" t="str">
        <f t="shared" si="1"/>
        <v>0%</v>
      </c>
      <c r="N33" s="42">
        <f t="shared" si="2"/>
        <v>0</v>
      </c>
      <c r="O33" s="22"/>
      <c r="P33" s="22"/>
      <c r="Q33" s="22"/>
      <c r="R33" s="22"/>
      <c r="S33" s="15"/>
      <c r="T33" s="14"/>
      <c r="U33" s="14"/>
    </row>
    <row r="34" spans="1:21" ht="70.5" customHeight="1" x14ac:dyDescent="0.2">
      <c r="A34" s="26"/>
      <c r="B34" s="26"/>
      <c r="C34" s="27"/>
      <c r="D34" s="22"/>
      <c r="E34" s="22"/>
      <c r="F34" s="22"/>
      <c r="G34" s="22"/>
      <c r="H34" s="23"/>
      <c r="I34" s="23"/>
      <c r="J34" s="24"/>
      <c r="K34" s="40">
        <f t="shared" si="0"/>
        <v>2.7027027027027026</v>
      </c>
      <c r="L34" s="41">
        <v>1</v>
      </c>
      <c r="M34" s="41" t="str">
        <f t="shared" si="1"/>
        <v>0%</v>
      </c>
      <c r="N34" s="42">
        <f t="shared" si="2"/>
        <v>0</v>
      </c>
      <c r="O34" s="22"/>
      <c r="P34" s="22"/>
      <c r="Q34" s="22"/>
      <c r="R34" s="22"/>
      <c r="S34" s="15"/>
      <c r="T34" s="14"/>
      <c r="U34" s="14"/>
    </row>
    <row r="35" spans="1:21" ht="60.75" customHeight="1" x14ac:dyDescent="0.2">
      <c r="A35" s="26"/>
      <c r="B35" s="26"/>
      <c r="C35" s="27"/>
      <c r="D35" s="22"/>
      <c r="E35" s="22"/>
      <c r="F35" s="22"/>
      <c r="G35" s="22"/>
      <c r="H35" s="23"/>
      <c r="I35" s="23"/>
      <c r="J35" s="24"/>
      <c r="K35" s="40">
        <f t="shared" si="0"/>
        <v>2.7027027027027026</v>
      </c>
      <c r="L35" s="41">
        <v>1</v>
      </c>
      <c r="M35" s="41" t="str">
        <f t="shared" si="1"/>
        <v>0%</v>
      </c>
      <c r="N35" s="42">
        <f t="shared" si="2"/>
        <v>0</v>
      </c>
      <c r="O35" s="22"/>
      <c r="P35" s="22"/>
      <c r="Q35" s="22"/>
      <c r="R35" s="22"/>
      <c r="S35" s="15"/>
      <c r="T35" s="14"/>
      <c r="U35" s="14"/>
    </row>
    <row r="36" spans="1:21" ht="71.25" customHeight="1" x14ac:dyDescent="0.2">
      <c r="A36" s="26"/>
      <c r="B36" s="26"/>
      <c r="C36" s="27"/>
      <c r="D36" s="22"/>
      <c r="E36" s="22"/>
      <c r="F36" s="22"/>
      <c r="G36" s="22"/>
      <c r="H36" s="23"/>
      <c r="I36" s="23"/>
      <c r="J36" s="24"/>
      <c r="K36" s="40">
        <f t="shared" si="0"/>
        <v>2.7027027027027026</v>
      </c>
      <c r="L36" s="41">
        <v>1</v>
      </c>
      <c r="M36" s="41" t="str">
        <f t="shared" si="1"/>
        <v>0%</v>
      </c>
      <c r="N36" s="42">
        <f t="shared" si="2"/>
        <v>0</v>
      </c>
      <c r="O36" s="22"/>
      <c r="P36" s="22"/>
      <c r="Q36" s="22"/>
      <c r="R36" s="22"/>
      <c r="S36" s="15"/>
      <c r="T36" s="14"/>
      <c r="U36" s="14"/>
    </row>
    <row r="37" spans="1:21" ht="57.75" customHeight="1" x14ac:dyDescent="0.2">
      <c r="A37" s="26"/>
      <c r="B37" s="26"/>
      <c r="C37" s="27"/>
      <c r="D37" s="22"/>
      <c r="E37" s="22"/>
      <c r="F37" s="22"/>
      <c r="G37" s="22"/>
      <c r="H37" s="23"/>
      <c r="I37" s="23"/>
      <c r="J37" s="24"/>
      <c r="K37" s="40">
        <f t="shared" si="0"/>
        <v>2.7027027027027026</v>
      </c>
      <c r="L37" s="41">
        <v>1</v>
      </c>
      <c r="M37" s="41" t="str">
        <f t="shared" si="1"/>
        <v>0%</v>
      </c>
      <c r="N37" s="42">
        <f t="shared" si="2"/>
        <v>0</v>
      </c>
      <c r="O37" s="22"/>
      <c r="P37" s="22"/>
      <c r="Q37" s="22"/>
      <c r="R37" s="22"/>
      <c r="S37" s="15"/>
      <c r="T37" s="14"/>
      <c r="U37" s="14"/>
    </row>
    <row r="38" spans="1:21" ht="71.25" customHeight="1" x14ac:dyDescent="0.2">
      <c r="A38" s="26"/>
      <c r="B38" s="26"/>
      <c r="C38" s="27"/>
      <c r="D38" s="22"/>
      <c r="E38" s="22"/>
      <c r="F38" s="22"/>
      <c r="G38" s="22"/>
      <c r="H38" s="23"/>
      <c r="I38" s="23"/>
      <c r="J38" s="24"/>
      <c r="K38" s="40">
        <f t="shared" si="0"/>
        <v>2.7027027027027026</v>
      </c>
      <c r="L38" s="41">
        <v>1</v>
      </c>
      <c r="M38" s="41" t="str">
        <f t="shared" si="1"/>
        <v>0%</v>
      </c>
      <c r="N38" s="42">
        <f t="shared" si="2"/>
        <v>0</v>
      </c>
      <c r="O38" s="22"/>
      <c r="P38" s="22"/>
      <c r="Q38" s="22"/>
      <c r="R38" s="22"/>
      <c r="S38" s="15"/>
      <c r="T38" s="14"/>
      <c r="U38" s="14"/>
    </row>
    <row r="39" spans="1:21" ht="72" customHeight="1" x14ac:dyDescent="0.2">
      <c r="A39" s="26"/>
      <c r="B39" s="26"/>
      <c r="C39" s="27"/>
      <c r="D39" s="22"/>
      <c r="E39" s="22"/>
      <c r="F39" s="22"/>
      <c r="G39" s="22"/>
      <c r="H39" s="23"/>
      <c r="I39" s="23"/>
      <c r="J39" s="24"/>
      <c r="K39" s="40">
        <f t="shared" si="0"/>
        <v>2.7027027027027026</v>
      </c>
      <c r="L39" s="41">
        <v>1</v>
      </c>
      <c r="M39" s="41" t="str">
        <f t="shared" si="1"/>
        <v>0%</v>
      </c>
      <c r="N39" s="42">
        <f t="shared" si="2"/>
        <v>0</v>
      </c>
      <c r="O39" s="22"/>
      <c r="P39" s="22"/>
      <c r="Q39" s="22"/>
      <c r="R39" s="22"/>
      <c r="S39" s="15"/>
      <c r="T39" s="14"/>
      <c r="U39" s="14"/>
    </row>
    <row r="40" spans="1:21" ht="62.25" customHeight="1" x14ac:dyDescent="0.2">
      <c r="A40" s="26"/>
      <c r="B40" s="26"/>
      <c r="C40" s="27"/>
      <c r="D40" s="22"/>
      <c r="E40" s="22"/>
      <c r="F40" s="22"/>
      <c r="G40" s="22"/>
      <c r="H40" s="23"/>
      <c r="I40" s="23"/>
      <c r="J40" s="24"/>
      <c r="K40" s="40">
        <f t="shared" si="0"/>
        <v>2.7027027027027026</v>
      </c>
      <c r="L40" s="41">
        <v>1</v>
      </c>
      <c r="M40" s="41" t="str">
        <f t="shared" si="1"/>
        <v>0%</v>
      </c>
      <c r="N40" s="42">
        <f t="shared" si="2"/>
        <v>0</v>
      </c>
      <c r="O40" s="22"/>
      <c r="P40" s="22"/>
      <c r="Q40" s="22"/>
      <c r="R40" s="22"/>
      <c r="S40" s="15"/>
      <c r="T40" s="14"/>
      <c r="U40" s="14"/>
    </row>
    <row r="41" spans="1:21" ht="70.5" customHeight="1" x14ac:dyDescent="0.2">
      <c r="A41" s="26"/>
      <c r="B41" s="26"/>
      <c r="C41" s="27"/>
      <c r="D41" s="22"/>
      <c r="E41" s="22"/>
      <c r="F41" s="22"/>
      <c r="G41" s="22"/>
      <c r="H41" s="23"/>
      <c r="I41" s="23"/>
      <c r="J41" s="24"/>
      <c r="K41" s="40">
        <f t="shared" si="0"/>
        <v>2.7027027027027026</v>
      </c>
      <c r="L41" s="41">
        <v>1</v>
      </c>
      <c r="M41" s="41" t="str">
        <f t="shared" si="1"/>
        <v>0%</v>
      </c>
      <c r="N41" s="42">
        <f t="shared" si="2"/>
        <v>0</v>
      </c>
      <c r="O41" s="22"/>
      <c r="P41" s="22"/>
      <c r="Q41" s="22"/>
      <c r="R41" s="22"/>
      <c r="S41" s="15"/>
      <c r="T41" s="14"/>
      <c r="U41" s="14"/>
    </row>
    <row r="42" spans="1:21" ht="68.25" customHeight="1" x14ac:dyDescent="0.2">
      <c r="A42" s="26"/>
      <c r="B42" s="26"/>
      <c r="C42" s="27"/>
      <c r="D42" s="22"/>
      <c r="E42" s="22"/>
      <c r="F42" s="22"/>
      <c r="G42" s="22"/>
      <c r="H42" s="23"/>
      <c r="I42" s="23"/>
      <c r="J42" s="24"/>
      <c r="K42" s="40">
        <f t="shared" si="0"/>
        <v>2.7027027027027026</v>
      </c>
      <c r="L42" s="41">
        <v>1</v>
      </c>
      <c r="M42" s="41" t="str">
        <f t="shared" si="1"/>
        <v>0%</v>
      </c>
      <c r="N42" s="42">
        <f t="shared" si="2"/>
        <v>0</v>
      </c>
      <c r="O42" s="22"/>
      <c r="P42" s="22"/>
      <c r="Q42" s="22"/>
      <c r="R42" s="22"/>
      <c r="S42" s="15"/>
      <c r="T42" s="14"/>
      <c r="U42" s="14"/>
    </row>
    <row r="43" spans="1:21" ht="72.75" customHeight="1" x14ac:dyDescent="0.2">
      <c r="A43" s="26"/>
      <c r="B43" s="26"/>
      <c r="C43" s="27"/>
      <c r="D43" s="22"/>
      <c r="E43" s="22"/>
      <c r="F43" s="22"/>
      <c r="G43" s="22"/>
      <c r="H43" s="23"/>
      <c r="I43" s="23"/>
      <c r="J43" s="24"/>
      <c r="K43" s="40">
        <f t="shared" si="0"/>
        <v>2.7027027027027026</v>
      </c>
      <c r="L43" s="41">
        <v>1</v>
      </c>
      <c r="M43" s="41" t="str">
        <f t="shared" si="1"/>
        <v>0%</v>
      </c>
      <c r="N43" s="42">
        <f t="shared" si="2"/>
        <v>0</v>
      </c>
      <c r="O43" s="22"/>
      <c r="P43" s="22"/>
      <c r="Q43" s="22"/>
      <c r="R43" s="22"/>
      <c r="S43" s="15"/>
      <c r="T43" s="14"/>
      <c r="U43" s="14"/>
    </row>
    <row r="44" spans="1:21" ht="105" customHeight="1" thickBot="1" x14ac:dyDescent="0.25">
      <c r="A44" s="30"/>
      <c r="B44" s="30"/>
      <c r="C44" s="31"/>
      <c r="D44" s="22"/>
      <c r="E44" s="22"/>
      <c r="F44" s="22"/>
      <c r="G44" s="22"/>
      <c r="H44" s="23"/>
      <c r="I44" s="23"/>
      <c r="J44" s="24"/>
      <c r="K44" s="43">
        <f t="shared" si="0"/>
        <v>2.7027027027027026</v>
      </c>
      <c r="L44" s="41">
        <v>1</v>
      </c>
      <c r="M44" s="41" t="str">
        <f t="shared" si="1"/>
        <v>0%</v>
      </c>
      <c r="N44" s="218">
        <f t="shared" si="2"/>
        <v>0</v>
      </c>
      <c r="O44" s="22"/>
      <c r="P44" s="22"/>
      <c r="Q44" s="22"/>
      <c r="R44" s="22"/>
      <c r="S44" s="15"/>
      <c r="T44" s="14"/>
      <c r="U44" s="14"/>
    </row>
    <row r="45" spans="1:21" ht="34.5" customHeight="1" thickBot="1" x14ac:dyDescent="0.25">
      <c r="A45" s="28"/>
      <c r="B45" s="28"/>
      <c r="C45" s="29"/>
      <c r="D45" s="15"/>
      <c r="E45" s="15"/>
      <c r="F45" s="15"/>
      <c r="G45" s="15"/>
      <c r="H45" s="16"/>
      <c r="I45" s="16"/>
      <c r="J45" s="17"/>
      <c r="K45" s="44">
        <f>SUM(K8:K44)</f>
        <v>100.00000000000007</v>
      </c>
      <c r="L45" s="17"/>
      <c r="M45" s="17"/>
      <c r="N45" s="44">
        <f>SUM(N8:N44)</f>
        <v>4.0540540540540544</v>
      </c>
      <c r="O45" s="15"/>
      <c r="P45" s="15"/>
      <c r="Q45" s="15"/>
      <c r="R45" s="15"/>
      <c r="S45" s="15"/>
      <c r="T45" s="15"/>
      <c r="U45" s="15"/>
    </row>
    <row r="46" spans="1:21" ht="37.5" customHeight="1" x14ac:dyDescent="0.2">
      <c r="A46" s="28"/>
      <c r="B46" s="28"/>
      <c r="C46" s="29"/>
      <c r="D46" s="15"/>
      <c r="E46" s="15"/>
      <c r="F46" s="15"/>
      <c r="G46" s="15"/>
      <c r="H46" s="16"/>
      <c r="I46" s="16"/>
      <c r="J46" s="17"/>
      <c r="K46" s="17"/>
      <c r="L46" s="17"/>
      <c r="M46" s="17"/>
      <c r="N46" s="15"/>
      <c r="O46" s="15"/>
      <c r="P46" s="15"/>
      <c r="Q46" s="15"/>
      <c r="R46" s="15"/>
      <c r="S46" s="15"/>
      <c r="T46" s="15"/>
      <c r="U46" s="15"/>
    </row>
    <row r="47" spans="1:21" ht="49.5" customHeight="1" x14ac:dyDescent="0.2">
      <c r="A47" s="28"/>
      <c r="B47" s="28"/>
      <c r="C47" s="29"/>
      <c r="D47" s="15"/>
      <c r="E47" s="15"/>
      <c r="F47" s="15"/>
      <c r="G47" s="15"/>
      <c r="H47" s="16"/>
      <c r="I47" s="16"/>
      <c r="J47" s="17"/>
      <c r="K47" s="17"/>
      <c r="L47" s="17"/>
      <c r="M47" s="17"/>
      <c r="N47" s="15"/>
      <c r="O47" s="15"/>
      <c r="P47" s="15"/>
      <c r="Q47" s="15"/>
      <c r="R47" s="15"/>
      <c r="S47" s="15"/>
      <c r="T47" s="15"/>
      <c r="U47" s="15"/>
    </row>
    <row r="48" spans="1:21" ht="41.25" customHeight="1" x14ac:dyDescent="0.2">
      <c r="A48" s="28"/>
      <c r="B48" s="28"/>
      <c r="C48" s="29"/>
      <c r="D48" s="15"/>
      <c r="E48" s="15"/>
      <c r="F48" s="15"/>
      <c r="G48" s="15"/>
      <c r="H48" s="16"/>
      <c r="I48" s="16"/>
      <c r="J48" s="17"/>
      <c r="K48" s="17"/>
      <c r="L48" s="17"/>
      <c r="M48" s="17"/>
      <c r="N48" s="15"/>
      <c r="O48" s="15"/>
      <c r="P48" s="15"/>
      <c r="Q48" s="15"/>
      <c r="R48" s="15"/>
      <c r="S48" s="15"/>
      <c r="T48" s="15"/>
      <c r="U48" s="15"/>
    </row>
    <row r="49" spans="1:21" ht="18" customHeight="1" x14ac:dyDescent="0.2">
      <c r="A49" s="12"/>
      <c r="B49" s="12"/>
      <c r="C49" s="15"/>
      <c r="D49" s="15"/>
      <c r="E49" s="15"/>
      <c r="F49" s="15"/>
      <c r="G49" s="15"/>
      <c r="H49" s="16"/>
      <c r="I49" s="16"/>
      <c r="J49" s="17"/>
      <c r="K49" s="17"/>
      <c r="L49" s="17"/>
      <c r="M49" s="17"/>
      <c r="N49" s="15"/>
      <c r="O49" s="15"/>
      <c r="P49" s="15"/>
      <c r="Q49" s="15"/>
      <c r="R49" s="15"/>
      <c r="S49" s="15"/>
      <c r="T49" s="15"/>
      <c r="U49" s="15"/>
    </row>
    <row r="50" spans="1:21" ht="21" customHeight="1" x14ac:dyDescent="0.2">
      <c r="A50" s="12"/>
      <c r="B50" s="12"/>
      <c r="C50" s="15"/>
      <c r="D50" s="15"/>
      <c r="E50" s="15"/>
      <c r="F50" s="15"/>
      <c r="G50" s="15"/>
      <c r="H50" s="16"/>
      <c r="I50" s="16"/>
      <c r="J50" s="17"/>
      <c r="K50" s="17"/>
      <c r="L50" s="17"/>
      <c r="M50" s="17"/>
      <c r="N50" s="15"/>
      <c r="O50" s="15"/>
      <c r="P50" s="15"/>
      <c r="Q50" s="15"/>
      <c r="R50" s="15"/>
      <c r="S50" s="15"/>
      <c r="T50" s="15"/>
      <c r="U50" s="15"/>
    </row>
    <row r="51" spans="1:21" ht="18.75" customHeight="1" x14ac:dyDescent="0.2">
      <c r="A51" s="12"/>
      <c r="B51" s="12"/>
      <c r="C51" s="15"/>
      <c r="D51" s="15"/>
      <c r="E51" s="15"/>
      <c r="F51" s="15"/>
      <c r="G51" s="15"/>
      <c r="H51" s="16"/>
      <c r="I51" s="16"/>
      <c r="J51" s="17"/>
      <c r="K51" s="17"/>
      <c r="L51" s="17"/>
      <c r="M51" s="17"/>
      <c r="N51" s="15"/>
      <c r="O51" s="15"/>
      <c r="P51" s="15"/>
      <c r="Q51" s="15"/>
      <c r="R51" s="15"/>
      <c r="S51" s="15"/>
      <c r="T51" s="15"/>
      <c r="U51" s="15"/>
    </row>
    <row r="52" spans="1:21" ht="24" customHeight="1" x14ac:dyDescent="0.2">
      <c r="A52" s="12"/>
      <c r="B52" s="12"/>
      <c r="C52" s="15"/>
      <c r="D52" s="15"/>
      <c r="E52" s="15"/>
      <c r="F52" s="15"/>
      <c r="G52" s="15"/>
      <c r="H52" s="16"/>
      <c r="I52" s="16"/>
      <c r="J52" s="17"/>
      <c r="K52" s="17"/>
      <c r="L52" s="17"/>
      <c r="M52" s="17"/>
      <c r="N52" s="15"/>
      <c r="O52" s="15"/>
      <c r="P52" s="15"/>
      <c r="Q52" s="15"/>
      <c r="R52" s="15"/>
      <c r="S52" s="15"/>
      <c r="T52" s="15"/>
      <c r="U52" s="15"/>
    </row>
    <row r="53" spans="1:21" ht="27" customHeight="1" x14ac:dyDescent="0.2">
      <c r="A53" s="12"/>
      <c r="B53" s="12"/>
      <c r="C53" s="15"/>
      <c r="D53" s="15"/>
      <c r="E53" s="15"/>
      <c r="F53" s="15"/>
      <c r="G53" s="15"/>
      <c r="H53" s="16"/>
      <c r="I53" s="16"/>
      <c r="J53" s="17"/>
      <c r="K53" s="17"/>
      <c r="L53" s="17"/>
      <c r="M53" s="17"/>
      <c r="N53" s="15"/>
      <c r="O53" s="15"/>
      <c r="P53" s="15"/>
      <c r="Q53" s="15"/>
      <c r="R53" s="15"/>
      <c r="S53" s="15"/>
      <c r="T53" s="15"/>
      <c r="U53" s="15"/>
    </row>
    <row r="54" spans="1:21" ht="25.5" customHeight="1" x14ac:dyDescent="0.2">
      <c r="C54" s="15"/>
      <c r="D54" s="15"/>
      <c r="E54" s="15"/>
      <c r="F54" s="15"/>
      <c r="G54" s="15"/>
      <c r="H54" s="16"/>
      <c r="I54" s="16"/>
      <c r="J54" s="17"/>
      <c r="K54" s="17"/>
      <c r="L54" s="17"/>
      <c r="M54" s="17"/>
      <c r="N54" s="15"/>
      <c r="O54" s="15"/>
      <c r="P54" s="15"/>
      <c r="Q54" s="15"/>
      <c r="R54" s="15"/>
      <c r="S54" s="15"/>
      <c r="T54" s="14"/>
      <c r="U54" s="14"/>
    </row>
    <row r="55" spans="1:21" ht="18" customHeight="1" x14ac:dyDescent="0.2">
      <c r="C55" s="15"/>
      <c r="D55" s="15"/>
      <c r="E55" s="15"/>
      <c r="F55" s="15"/>
      <c r="G55" s="15"/>
      <c r="H55" s="16"/>
      <c r="I55" s="16"/>
      <c r="J55" s="17"/>
      <c r="K55" s="17"/>
      <c r="L55" s="17"/>
      <c r="M55" s="17"/>
      <c r="N55" s="15"/>
      <c r="O55" s="15"/>
      <c r="P55" s="15"/>
      <c r="Q55" s="15"/>
      <c r="R55" s="15"/>
      <c r="S55" s="15"/>
      <c r="T55" s="14"/>
      <c r="U55" s="14"/>
    </row>
    <row r="56" spans="1:21" ht="18" customHeight="1" x14ac:dyDescent="0.2">
      <c r="C56" s="15"/>
      <c r="D56" s="15"/>
      <c r="E56" s="15"/>
      <c r="F56" s="15"/>
      <c r="G56" s="15"/>
      <c r="H56" s="16"/>
      <c r="I56" s="16"/>
      <c r="J56" s="17"/>
      <c r="K56" s="17"/>
      <c r="L56" s="17"/>
      <c r="M56" s="17"/>
      <c r="N56" s="15"/>
      <c r="O56" s="15"/>
      <c r="P56" s="15"/>
      <c r="Q56" s="15"/>
      <c r="R56" s="15"/>
      <c r="S56" s="15"/>
      <c r="T56" s="14"/>
      <c r="U56" s="14"/>
    </row>
    <row r="57" spans="1:21" ht="18.75" customHeight="1" x14ac:dyDescent="0.2">
      <c r="C57" s="12"/>
      <c r="D57" s="12"/>
      <c r="E57" s="12"/>
      <c r="F57" s="12"/>
      <c r="G57" s="12"/>
      <c r="H57" s="13"/>
      <c r="I57" s="13"/>
      <c r="J57" s="6"/>
      <c r="K57" s="6"/>
      <c r="L57" s="6"/>
      <c r="M57" s="6"/>
      <c r="N57" s="12"/>
      <c r="O57" s="12"/>
      <c r="P57" s="12"/>
      <c r="Q57" s="12"/>
      <c r="R57" s="12"/>
      <c r="S57" s="12"/>
    </row>
    <row r="58" spans="1:21" ht="15" customHeight="1" x14ac:dyDescent="0.2">
      <c r="C58" s="12"/>
      <c r="D58" s="12"/>
      <c r="E58" s="12"/>
      <c r="F58" s="12"/>
      <c r="G58" s="12"/>
      <c r="H58" s="13"/>
      <c r="I58" s="13"/>
      <c r="J58" s="6"/>
      <c r="K58" s="6"/>
      <c r="L58" s="6"/>
      <c r="M58" s="6"/>
      <c r="N58" s="12"/>
      <c r="O58" s="12"/>
      <c r="P58" s="12"/>
      <c r="Q58" s="12"/>
      <c r="R58" s="12"/>
      <c r="S58" s="12"/>
    </row>
    <row r="59" spans="1:21" ht="23.25" customHeight="1" x14ac:dyDescent="0.2">
      <c r="C59" s="12"/>
      <c r="D59" s="12"/>
      <c r="E59" s="12"/>
      <c r="F59" s="12"/>
      <c r="G59" s="12"/>
      <c r="H59" s="13"/>
      <c r="I59" s="13"/>
      <c r="J59" s="6"/>
      <c r="K59" s="6"/>
      <c r="L59" s="6"/>
      <c r="M59" s="6"/>
      <c r="N59" s="12"/>
      <c r="O59" s="12"/>
      <c r="P59" s="12"/>
      <c r="Q59" s="12"/>
      <c r="R59" s="12"/>
      <c r="S59" s="12"/>
    </row>
    <row r="60" spans="1:21" ht="21" customHeight="1" x14ac:dyDescent="0.2">
      <c r="C60" s="12"/>
      <c r="D60" s="12"/>
      <c r="E60" s="12"/>
      <c r="F60" s="12"/>
      <c r="G60" s="12"/>
      <c r="H60" s="13"/>
      <c r="I60" s="13"/>
      <c r="J60" s="6"/>
      <c r="K60" s="6"/>
      <c r="L60" s="6"/>
      <c r="M60" s="6"/>
      <c r="N60" s="12"/>
      <c r="O60" s="12"/>
      <c r="P60" s="12"/>
      <c r="Q60" s="12"/>
      <c r="R60" s="12"/>
      <c r="S60" s="12"/>
    </row>
    <row r="61" spans="1:21" ht="19.5" customHeight="1" x14ac:dyDescent="0.2">
      <c r="C61" s="12"/>
      <c r="D61" s="12"/>
      <c r="E61" s="12"/>
      <c r="F61" s="12"/>
      <c r="G61" s="12"/>
      <c r="H61" s="13"/>
      <c r="I61" s="13"/>
      <c r="J61" s="6"/>
      <c r="K61" s="6"/>
      <c r="L61" s="6"/>
      <c r="M61" s="6"/>
      <c r="N61" s="12"/>
      <c r="O61" s="12"/>
      <c r="P61" s="12"/>
      <c r="Q61" s="12"/>
      <c r="R61" s="12"/>
      <c r="S61" s="12"/>
    </row>
    <row r="62" spans="1:21" ht="17.25" customHeight="1" x14ac:dyDescent="0.2"/>
  </sheetData>
  <mergeCells count="9">
    <mergeCell ref="B8:B17"/>
    <mergeCell ref="B18:B19"/>
    <mergeCell ref="A8:A21"/>
    <mergeCell ref="A1:A2"/>
    <mergeCell ref="B1:P2"/>
    <mergeCell ref="C4:R4"/>
    <mergeCell ref="A5:E5"/>
    <mergeCell ref="F5:M5"/>
    <mergeCell ref="N5:R5"/>
  </mergeCells>
  <conditionalFormatting sqref="L8:M44">
    <cfRule type="colorScale" priority="81">
      <colorScale>
        <cfvo type="num" val="1"/>
        <cfvo type="num" val="2"/>
        <cfvo type="num" val="3"/>
        <color rgb="FFFF0000"/>
        <color rgb="FFFFFF00"/>
        <color rgb="FF00B050"/>
      </colorScale>
    </cfRule>
  </conditionalFormatting>
  <conditionalFormatting sqref="F12:I12">
    <cfRule type="expression" priority="40">
      <formula>"si numero (1=0%); sino numero (2=50%); sino numero (3=100%)"</formula>
    </cfRule>
  </conditionalFormatting>
  <conditionalFormatting sqref="I24">
    <cfRule type="expression" priority="77">
      <formula>"si numero (1=0%); sino numero (2=50%); sino numero (3=100%)"</formula>
    </cfRule>
  </conditionalFormatting>
  <conditionalFormatting sqref="H25">
    <cfRule type="expression" priority="76">
      <formula>"si numero (1=0%); sino numero (2=50%); sino numero (3=100%)"</formula>
    </cfRule>
  </conditionalFormatting>
  <conditionalFormatting sqref="I25">
    <cfRule type="expression" priority="75">
      <formula>"si numero (1=0%); sino numero (2=50%); sino numero (3=100%)"</formula>
    </cfRule>
  </conditionalFormatting>
  <conditionalFormatting sqref="H26">
    <cfRule type="expression" priority="74">
      <formula>"si numero (1=0%); sino numero (2=50%); sino numero (3=100%)"</formula>
    </cfRule>
  </conditionalFormatting>
  <conditionalFormatting sqref="I26">
    <cfRule type="expression" priority="73">
      <formula>"si numero (1=0%); sino numero (2=50%); sino numero (3=100%)"</formula>
    </cfRule>
  </conditionalFormatting>
  <conditionalFormatting sqref="H27">
    <cfRule type="expression" priority="72">
      <formula>"si numero (1=0%); sino numero (2=50%); sino numero (3=100%)"</formula>
    </cfRule>
  </conditionalFormatting>
  <conditionalFormatting sqref="I27">
    <cfRule type="expression" priority="71">
      <formula>"si numero (1=0%); sino numero (2=50%); sino numero (3=100%)"</formula>
    </cfRule>
  </conditionalFormatting>
  <conditionalFormatting sqref="H28">
    <cfRule type="expression" priority="70">
      <formula>"si numero (1=0%); sino numero (2=50%); sino numero (3=100%)"</formula>
    </cfRule>
  </conditionalFormatting>
  <conditionalFormatting sqref="I28">
    <cfRule type="expression" priority="69">
      <formula>"si numero (1=0%); sino numero (2=50%); sino numero (3=100%)"</formula>
    </cfRule>
  </conditionalFormatting>
  <conditionalFormatting sqref="H29">
    <cfRule type="expression" priority="68">
      <formula>"si numero (1=0%); sino numero (2=50%); sino numero (3=100%)"</formula>
    </cfRule>
  </conditionalFormatting>
  <conditionalFormatting sqref="I29">
    <cfRule type="expression" priority="67">
      <formula>"si numero (1=0%); sino numero (2=50%); sino numero (3=100%)"</formula>
    </cfRule>
  </conditionalFormatting>
  <conditionalFormatting sqref="H30">
    <cfRule type="expression" priority="66">
      <formula>"si numero (1=0%); sino numero (2=50%); sino numero (3=100%)"</formula>
    </cfRule>
  </conditionalFormatting>
  <conditionalFormatting sqref="H23">
    <cfRule type="expression" priority="80">
      <formula>"si numero (1=0%); sino numero (2=50%); sino numero (3=100%)"</formula>
    </cfRule>
  </conditionalFormatting>
  <conditionalFormatting sqref="I23">
    <cfRule type="expression" priority="79">
      <formula>"si numero (1=0%); sino numero (2=50%); sino numero (3=100%)"</formula>
    </cfRule>
  </conditionalFormatting>
  <conditionalFormatting sqref="H24">
    <cfRule type="expression" priority="78">
      <formula>"si numero (1=0%); sino numero (2=50%); sino numero (3=100%)"</formula>
    </cfRule>
  </conditionalFormatting>
  <conditionalFormatting sqref="I30">
    <cfRule type="expression" priority="65">
      <formula>"si numero (1=0%); sino numero (2=50%); sino numero (3=100%)"</formula>
    </cfRule>
  </conditionalFormatting>
  <conditionalFormatting sqref="H31">
    <cfRule type="expression" priority="64">
      <formula>"si numero (1=0%); sino numero (2=50%); sino numero (3=100%)"</formula>
    </cfRule>
  </conditionalFormatting>
  <conditionalFormatting sqref="I31">
    <cfRule type="expression" priority="63">
      <formula>"si numero (1=0%); sino numero (2=50%); sino numero (3=100%)"</formula>
    </cfRule>
  </conditionalFormatting>
  <conditionalFormatting sqref="H32">
    <cfRule type="expression" priority="62">
      <formula>"si numero (1=0%); sino numero (2=50%); sino numero (3=100%)"</formula>
    </cfRule>
  </conditionalFormatting>
  <conditionalFormatting sqref="I32">
    <cfRule type="expression" priority="61">
      <formula>"si numero (1=0%); sino numero (2=50%); sino numero (3=100%)"</formula>
    </cfRule>
  </conditionalFormatting>
  <conditionalFormatting sqref="F8:I8">
    <cfRule type="expression" priority="60">
      <formula>"si numero (1=0%); sino numero (2=50%); sino numero (3=100%)"</formula>
    </cfRule>
  </conditionalFormatting>
  <conditionalFormatting sqref="F9:I9">
    <cfRule type="expression" priority="59">
      <formula>"si numero (1=0%); sino numero (2=50%); sino numero (3=100%)"</formula>
    </cfRule>
  </conditionalFormatting>
  <conditionalFormatting sqref="F10:I10">
    <cfRule type="expression" priority="58">
      <formula>"si numero (1=0%); sino numero (2=50%); sino numero (3=100%)"</formula>
    </cfRule>
  </conditionalFormatting>
  <conditionalFormatting sqref="F14:I14">
    <cfRule type="expression" priority="30">
      <formula>"si numero (1=0%); sino numero (2=50%); sino numero (3=100%)"</formula>
    </cfRule>
  </conditionalFormatting>
  <conditionalFormatting sqref="P8">
    <cfRule type="containsText" dxfId="91" priority="56" operator="containsText" text="SI">
      <formula>NOT(ISERROR(SEARCH("SI",P8)))</formula>
    </cfRule>
    <cfRule type="containsText" dxfId="90" priority="57" operator="containsText" text="NO">
      <formula>NOT(ISERROR(SEARCH("NO",P8)))</formula>
    </cfRule>
  </conditionalFormatting>
  <conditionalFormatting sqref="Q8">
    <cfRule type="containsText" dxfId="89" priority="55" operator="containsText" text="NO">
      <formula>NOT(ISERROR(SEARCH("NO",Q8)))</formula>
    </cfRule>
  </conditionalFormatting>
  <conditionalFormatting sqref="Q8">
    <cfRule type="containsText" dxfId="88" priority="54" operator="containsText" text="SI">
      <formula>NOT(ISERROR(SEARCH("SI",Q8)))</formula>
    </cfRule>
  </conditionalFormatting>
  <conditionalFormatting sqref="P9">
    <cfRule type="containsText" dxfId="87" priority="52" operator="containsText" text="SI">
      <formula>NOT(ISERROR(SEARCH("SI",P9)))</formula>
    </cfRule>
    <cfRule type="containsText" dxfId="86" priority="53" operator="containsText" text="NO">
      <formula>NOT(ISERROR(SEARCH("NO",P9)))</formula>
    </cfRule>
  </conditionalFormatting>
  <conditionalFormatting sqref="Q9">
    <cfRule type="containsText" dxfId="85" priority="51" operator="containsText" text="NO">
      <formula>NOT(ISERROR(SEARCH("NO",Q9)))</formula>
    </cfRule>
  </conditionalFormatting>
  <conditionalFormatting sqref="Q9">
    <cfRule type="containsText" dxfId="84" priority="50" operator="containsText" text="SI">
      <formula>NOT(ISERROR(SEARCH("SI",Q9)))</formula>
    </cfRule>
  </conditionalFormatting>
  <conditionalFormatting sqref="P10">
    <cfRule type="containsText" dxfId="83" priority="48" operator="containsText" text="SI">
      <formula>NOT(ISERROR(SEARCH("SI",P10)))</formula>
    </cfRule>
    <cfRule type="containsText" dxfId="82" priority="49" operator="containsText" text="NO">
      <formula>NOT(ISERROR(SEARCH("NO",P10)))</formula>
    </cfRule>
  </conditionalFormatting>
  <conditionalFormatting sqref="Q10">
    <cfRule type="containsText" dxfId="81" priority="47" operator="containsText" text="NO">
      <formula>NOT(ISERROR(SEARCH("NO",Q10)))</formula>
    </cfRule>
  </conditionalFormatting>
  <conditionalFormatting sqref="Q10">
    <cfRule type="containsText" dxfId="80" priority="46" operator="containsText" text="SI">
      <formula>NOT(ISERROR(SEARCH("SI",Q10)))</formula>
    </cfRule>
  </conditionalFormatting>
  <conditionalFormatting sqref="F11:I11">
    <cfRule type="expression" priority="45">
      <formula>"si numero (1=0%); sino numero (2=50%); sino numero (3=100%)"</formula>
    </cfRule>
  </conditionalFormatting>
  <conditionalFormatting sqref="P11">
    <cfRule type="containsText" dxfId="79" priority="43" operator="containsText" text="SI">
      <formula>NOT(ISERROR(SEARCH("SI",P11)))</formula>
    </cfRule>
    <cfRule type="containsText" dxfId="78" priority="44" operator="containsText" text="NO">
      <formula>NOT(ISERROR(SEARCH("NO",P11)))</formula>
    </cfRule>
  </conditionalFormatting>
  <conditionalFormatting sqref="Q11">
    <cfRule type="containsText" dxfId="77" priority="42" operator="containsText" text="NO">
      <formula>NOT(ISERROR(SEARCH("NO",Q11)))</formula>
    </cfRule>
  </conditionalFormatting>
  <conditionalFormatting sqref="Q11">
    <cfRule type="containsText" dxfId="76" priority="41" operator="containsText" text="SI">
      <formula>NOT(ISERROR(SEARCH("SI",Q11)))</formula>
    </cfRule>
  </conditionalFormatting>
  <conditionalFormatting sqref="P12">
    <cfRule type="containsText" dxfId="75" priority="38" operator="containsText" text="SI">
      <formula>NOT(ISERROR(SEARCH("SI",P12)))</formula>
    </cfRule>
    <cfRule type="containsText" dxfId="74" priority="39" operator="containsText" text="NO">
      <formula>NOT(ISERROR(SEARCH("NO",P12)))</formula>
    </cfRule>
  </conditionalFormatting>
  <conditionalFormatting sqref="Q12">
    <cfRule type="containsText" dxfId="73" priority="37" operator="containsText" text="NO">
      <formula>NOT(ISERROR(SEARCH("NO",Q12)))</formula>
    </cfRule>
  </conditionalFormatting>
  <conditionalFormatting sqref="Q12">
    <cfRule type="containsText" dxfId="72" priority="36" operator="containsText" text="SI">
      <formula>NOT(ISERROR(SEARCH("SI",Q12)))</formula>
    </cfRule>
  </conditionalFormatting>
  <conditionalFormatting sqref="F13:I13">
    <cfRule type="expression" priority="35">
      <formula>"si numero (1=0%); sino numero (2=50%); sino numero (3=100%)"</formula>
    </cfRule>
  </conditionalFormatting>
  <conditionalFormatting sqref="P13">
    <cfRule type="containsText" dxfId="71" priority="33" operator="containsText" text="SI">
      <formula>NOT(ISERROR(SEARCH("SI",P13)))</formula>
    </cfRule>
    <cfRule type="containsText" dxfId="70" priority="34" operator="containsText" text="NO">
      <formula>NOT(ISERROR(SEARCH("NO",P13)))</formula>
    </cfRule>
  </conditionalFormatting>
  <conditionalFormatting sqref="Q13">
    <cfRule type="containsText" dxfId="69" priority="32" operator="containsText" text="NO">
      <formula>NOT(ISERROR(SEARCH("NO",Q13)))</formula>
    </cfRule>
  </conditionalFormatting>
  <conditionalFormatting sqref="Q13">
    <cfRule type="containsText" dxfId="68" priority="31" operator="containsText" text="SI">
      <formula>NOT(ISERROR(SEARCH("SI",Q13)))</formula>
    </cfRule>
  </conditionalFormatting>
  <conditionalFormatting sqref="P14">
    <cfRule type="containsText" dxfId="67" priority="28" operator="containsText" text="SI">
      <formula>NOT(ISERROR(SEARCH("SI",P14)))</formula>
    </cfRule>
    <cfRule type="containsText" dxfId="66" priority="29" operator="containsText" text="NO">
      <formula>NOT(ISERROR(SEARCH("NO",P14)))</formula>
    </cfRule>
  </conditionalFormatting>
  <conditionalFormatting sqref="Q14">
    <cfRule type="containsText" dxfId="65" priority="27" operator="containsText" text="NO">
      <formula>NOT(ISERROR(SEARCH("NO",Q14)))</formula>
    </cfRule>
  </conditionalFormatting>
  <conditionalFormatting sqref="Q14">
    <cfRule type="containsText" dxfId="64" priority="26" operator="containsText" text="SI">
      <formula>NOT(ISERROR(SEARCH("SI",Q14)))</formula>
    </cfRule>
  </conditionalFormatting>
  <conditionalFormatting sqref="F15:I15">
    <cfRule type="expression" priority="25">
      <formula>"si numero (1=0%); sino numero (2=50%); sino numero (3=100%)"</formula>
    </cfRule>
  </conditionalFormatting>
  <conditionalFormatting sqref="P15">
    <cfRule type="containsText" dxfId="63" priority="23" operator="containsText" text="SI">
      <formula>NOT(ISERROR(SEARCH("SI",P15)))</formula>
    </cfRule>
    <cfRule type="containsText" dxfId="62" priority="24" operator="containsText" text="NO">
      <formula>NOT(ISERROR(SEARCH("NO",P15)))</formula>
    </cfRule>
  </conditionalFormatting>
  <conditionalFormatting sqref="Q15">
    <cfRule type="containsText" dxfId="61" priority="22" operator="containsText" text="NO">
      <formula>NOT(ISERROR(SEARCH("NO",Q15)))</formula>
    </cfRule>
  </conditionalFormatting>
  <conditionalFormatting sqref="Q15">
    <cfRule type="containsText" dxfId="60" priority="21" operator="containsText" text="SI">
      <formula>NOT(ISERROR(SEARCH("SI",Q15)))</formula>
    </cfRule>
  </conditionalFormatting>
  <conditionalFormatting sqref="F16:I16">
    <cfRule type="expression" priority="20">
      <formula>"si numero (1=0%); sino numero (2=50%); sino numero (3=100%)"</formula>
    </cfRule>
  </conditionalFormatting>
  <conditionalFormatting sqref="P16">
    <cfRule type="containsText" dxfId="59" priority="18" operator="containsText" text="SI">
      <formula>NOT(ISERROR(SEARCH("SI",P16)))</formula>
    </cfRule>
    <cfRule type="containsText" dxfId="58" priority="19" operator="containsText" text="NO">
      <formula>NOT(ISERROR(SEARCH("NO",P16)))</formula>
    </cfRule>
  </conditionalFormatting>
  <conditionalFormatting sqref="Q16">
    <cfRule type="containsText" dxfId="57" priority="17" operator="containsText" text="NO">
      <formula>NOT(ISERROR(SEARCH("NO",Q16)))</formula>
    </cfRule>
  </conditionalFormatting>
  <conditionalFormatting sqref="Q16">
    <cfRule type="containsText" dxfId="56" priority="16" operator="containsText" text="SI">
      <formula>NOT(ISERROR(SEARCH("SI",Q16)))</formula>
    </cfRule>
  </conditionalFormatting>
  <conditionalFormatting sqref="F17:I17 F22:I22 F20:G21 I20:I21">
    <cfRule type="expression" priority="15">
      <formula>"si numero (1=0%); sino numero (2=50%); sino numero (3=100%)"</formula>
    </cfRule>
  </conditionalFormatting>
  <conditionalFormatting sqref="P17">
    <cfRule type="containsText" dxfId="55" priority="13" operator="containsText" text="SI">
      <formula>NOT(ISERROR(SEARCH("SI",P17)))</formula>
    </cfRule>
    <cfRule type="containsText" dxfId="54" priority="14" operator="containsText" text="NO">
      <formula>NOT(ISERROR(SEARCH("NO",P17)))</formula>
    </cfRule>
  </conditionalFormatting>
  <conditionalFormatting sqref="Q17">
    <cfRule type="containsText" dxfId="53" priority="12" operator="containsText" text="NO">
      <formula>NOT(ISERROR(SEARCH("NO",Q17)))</formula>
    </cfRule>
  </conditionalFormatting>
  <conditionalFormatting sqref="Q17">
    <cfRule type="containsText" dxfId="52" priority="11" operator="containsText" text="SI">
      <formula>NOT(ISERROR(SEARCH("SI",Q17)))</formula>
    </cfRule>
  </conditionalFormatting>
  <conditionalFormatting sqref="F18:I18">
    <cfRule type="expression" priority="10">
      <formula>"si numero (1=0%); sino numero (2=50%); sino numero (3=100%)"</formula>
    </cfRule>
  </conditionalFormatting>
  <conditionalFormatting sqref="P18">
    <cfRule type="containsText" dxfId="51" priority="8" operator="containsText" text="SI">
      <formula>NOT(ISERROR(SEARCH("SI",P18)))</formula>
    </cfRule>
    <cfRule type="containsText" dxfId="50" priority="9" operator="containsText" text="NO">
      <formula>NOT(ISERROR(SEARCH("NO",P18)))</formula>
    </cfRule>
  </conditionalFormatting>
  <conditionalFormatting sqref="Q18">
    <cfRule type="containsText" dxfId="49" priority="7" operator="containsText" text="NO">
      <formula>NOT(ISERROR(SEARCH("NO",Q18)))</formula>
    </cfRule>
  </conditionalFormatting>
  <conditionalFormatting sqref="Q18">
    <cfRule type="containsText" dxfId="48" priority="6" operator="containsText" text="SI">
      <formula>NOT(ISERROR(SEARCH("SI",Q18)))</formula>
    </cfRule>
  </conditionalFormatting>
  <conditionalFormatting sqref="F19:I19">
    <cfRule type="expression" priority="5">
      <formula>"si numero (1=0%); sino numero (2=50%); sino numero (3=100%)"</formula>
    </cfRule>
  </conditionalFormatting>
  <conditionalFormatting sqref="P19">
    <cfRule type="containsText" dxfId="47" priority="3" operator="containsText" text="SI">
      <formula>NOT(ISERROR(SEARCH("SI",P19)))</formula>
    </cfRule>
    <cfRule type="containsText" dxfId="46" priority="4" operator="containsText" text="NO">
      <formula>NOT(ISERROR(SEARCH("NO",P19)))</formula>
    </cfRule>
  </conditionalFormatting>
  <conditionalFormatting sqref="Q19">
    <cfRule type="containsText" dxfId="45" priority="2" operator="containsText" text="NO">
      <formula>NOT(ISERROR(SEARCH("NO",Q19)))</formula>
    </cfRule>
  </conditionalFormatting>
  <conditionalFormatting sqref="Q19">
    <cfRule type="containsText" dxfId="44" priority="1" operator="containsText" text="SI">
      <formula>NOT(ISERROR(SEARCH("SI",Q19)))</formula>
    </cfRule>
  </conditionalFormatting>
  <printOptions horizontalCentered="1"/>
  <pageMargins left="0.25" right="0.25" top="0.75" bottom="0.75" header="0.3" footer="0.3"/>
  <pageSetup paperSize="146" scale="36" orientation="landscape" horizontalDpi="4294967293" verticalDpi="4294967293" r:id="rId1"/>
  <rowBreaks count="2" manualBreakCount="2">
    <brk id="15" max="17" man="1"/>
    <brk id="26" max="17"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66"/>
  <sheetViews>
    <sheetView topLeftCell="E43" zoomScale="90" zoomScaleNormal="90" workbookViewId="0">
      <selection activeCell="H41" sqref="H41"/>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19" style="1"/>
    <col min="16" max="16" width="15.28515625" style="1" customWidth="1"/>
    <col min="17" max="17" width="25.42578125" style="1" customWidth="1"/>
    <col min="18" max="18" width="28.7109375" style="1" customWidth="1"/>
    <col min="19" max="16384" width="19" style="1"/>
  </cols>
  <sheetData>
    <row r="1" spans="1:18"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18"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18" ht="22.5" customHeight="1" thickBot="1" x14ac:dyDescent="0.25">
      <c r="A3" s="7"/>
      <c r="B3" s="3"/>
      <c r="C3" s="3"/>
      <c r="D3" s="3"/>
      <c r="E3" s="3"/>
      <c r="F3" s="3"/>
      <c r="G3" s="3"/>
      <c r="H3" s="11"/>
      <c r="I3" s="11"/>
      <c r="J3" s="3"/>
      <c r="K3" s="3"/>
      <c r="L3" s="3"/>
      <c r="M3" s="3"/>
      <c r="N3" s="3"/>
      <c r="O3" s="3"/>
      <c r="P3" s="3"/>
      <c r="Q3" s="8"/>
      <c r="R3" s="9"/>
    </row>
    <row r="4" spans="1:18" ht="27.75" customHeight="1" thickBot="1" x14ac:dyDescent="0.25">
      <c r="A4" s="35" t="s">
        <v>16</v>
      </c>
      <c r="B4" s="141"/>
      <c r="C4" s="460" t="s">
        <v>26</v>
      </c>
      <c r="D4" s="461"/>
      <c r="E4" s="461"/>
      <c r="F4" s="461"/>
      <c r="G4" s="461"/>
      <c r="H4" s="461"/>
      <c r="I4" s="461"/>
      <c r="J4" s="461"/>
      <c r="K4" s="461"/>
      <c r="L4" s="461"/>
      <c r="M4" s="461"/>
      <c r="N4" s="461"/>
      <c r="O4" s="461"/>
      <c r="P4" s="461"/>
      <c r="Q4" s="461"/>
      <c r="R4" s="462"/>
    </row>
    <row r="5" spans="1:18" ht="69" customHeight="1" thickBot="1" x14ac:dyDescent="0.25">
      <c r="A5" s="463" t="s">
        <v>25</v>
      </c>
      <c r="B5" s="464"/>
      <c r="C5" s="464"/>
      <c r="D5" s="464"/>
      <c r="E5" s="465"/>
      <c r="F5" s="463" t="s">
        <v>18</v>
      </c>
      <c r="G5" s="464"/>
      <c r="H5" s="464"/>
      <c r="I5" s="464"/>
      <c r="J5" s="464"/>
      <c r="K5" s="464"/>
      <c r="L5" s="464"/>
      <c r="M5" s="465"/>
      <c r="N5" s="463" t="s">
        <v>19</v>
      </c>
      <c r="O5" s="464"/>
      <c r="P5" s="464"/>
      <c r="Q5" s="464"/>
      <c r="R5" s="465"/>
    </row>
    <row r="6" spans="1:18" ht="126" customHeight="1" thickBot="1" x14ac:dyDescent="0.25">
      <c r="A6" s="36" t="s">
        <v>257</v>
      </c>
      <c r="B6" s="36" t="s">
        <v>4</v>
      </c>
      <c r="C6" s="46" t="s">
        <v>17</v>
      </c>
      <c r="D6" s="46" t="s">
        <v>5</v>
      </c>
      <c r="E6" s="46" t="s">
        <v>6</v>
      </c>
      <c r="F6" s="37" t="s">
        <v>7</v>
      </c>
      <c r="G6" s="36" t="s">
        <v>8</v>
      </c>
      <c r="H6" s="37" t="s">
        <v>13</v>
      </c>
      <c r="I6" s="37" t="s">
        <v>14</v>
      </c>
      <c r="J6" s="36" t="s">
        <v>20</v>
      </c>
      <c r="K6" s="37" t="s">
        <v>21</v>
      </c>
      <c r="L6" s="37" t="s">
        <v>27</v>
      </c>
      <c r="M6" s="37" t="s">
        <v>22</v>
      </c>
      <c r="N6" s="37" t="s">
        <v>23</v>
      </c>
      <c r="O6" s="36" t="s">
        <v>15</v>
      </c>
      <c r="P6" s="38" t="s">
        <v>24</v>
      </c>
      <c r="Q6" s="36" t="s">
        <v>11</v>
      </c>
      <c r="R6" s="39" t="s">
        <v>12</v>
      </c>
    </row>
    <row r="7" spans="1:18" ht="195.75" customHeight="1" x14ac:dyDescent="0.2">
      <c r="A7" s="474" t="s">
        <v>665</v>
      </c>
      <c r="B7" s="547" t="s">
        <v>664</v>
      </c>
      <c r="C7" s="225" t="s">
        <v>663</v>
      </c>
      <c r="D7" s="225" t="s">
        <v>662</v>
      </c>
      <c r="E7" s="224" t="s">
        <v>661</v>
      </c>
      <c r="F7" s="137">
        <v>1</v>
      </c>
      <c r="G7" s="137" t="s">
        <v>660</v>
      </c>
      <c r="H7" s="129">
        <v>43151</v>
      </c>
      <c r="I7" s="32" t="s">
        <v>522</v>
      </c>
      <c r="J7" s="33"/>
      <c r="K7" s="40">
        <f t="shared" ref="K7:K13" si="0">(100/37)</f>
        <v>2.7027027027027026</v>
      </c>
      <c r="L7" s="41">
        <v>1</v>
      </c>
      <c r="M7" s="41" t="str">
        <f t="shared" ref="M7:M13" si="1">IF(L7=1,"0%",IF(L7=2,"50%",IF(L7=3,"100%","Null")))</f>
        <v>0%</v>
      </c>
      <c r="N7" s="42">
        <f t="shared" ref="N7:N13" si="2">IF(L7=1,0,IF(L7=2,K7/2,IF(L7=3,K7)))</f>
        <v>0</v>
      </c>
      <c r="O7" s="176" t="s">
        <v>659</v>
      </c>
      <c r="P7" s="34"/>
      <c r="Q7" s="223" t="s">
        <v>34</v>
      </c>
      <c r="R7" s="223" t="s">
        <v>658</v>
      </c>
    </row>
    <row r="8" spans="1:18" ht="162.75" customHeight="1" x14ac:dyDescent="0.2">
      <c r="A8" s="475"/>
      <c r="B8" s="548"/>
      <c r="C8" s="558" t="s">
        <v>657</v>
      </c>
      <c r="D8" s="565" t="s">
        <v>656</v>
      </c>
      <c r="E8" s="567" t="s">
        <v>655</v>
      </c>
      <c r="F8" s="558">
        <v>1</v>
      </c>
      <c r="G8" s="558" t="s">
        <v>654</v>
      </c>
      <c r="H8" s="560">
        <v>43152</v>
      </c>
      <c r="I8" s="562" t="s">
        <v>522</v>
      </c>
      <c r="J8" s="2"/>
      <c r="K8" s="40">
        <f t="shared" si="0"/>
        <v>2.7027027027027026</v>
      </c>
      <c r="L8" s="41">
        <v>2</v>
      </c>
      <c r="M8" s="41" t="str">
        <f t="shared" si="1"/>
        <v>50%</v>
      </c>
      <c r="N8" s="42">
        <f t="shared" si="2"/>
        <v>1.3513513513513513</v>
      </c>
      <c r="O8" s="219" t="s">
        <v>653</v>
      </c>
      <c r="P8" s="10"/>
      <c r="Q8" s="47" t="s">
        <v>652</v>
      </c>
      <c r="R8" s="51" t="s">
        <v>651</v>
      </c>
    </row>
    <row r="9" spans="1:18" ht="145.5" customHeight="1" x14ac:dyDescent="0.2">
      <c r="A9" s="475"/>
      <c r="B9" s="548"/>
      <c r="C9" s="564"/>
      <c r="D9" s="566"/>
      <c r="E9" s="568"/>
      <c r="F9" s="559"/>
      <c r="G9" s="559"/>
      <c r="H9" s="561"/>
      <c r="I9" s="563"/>
      <c r="J9" s="2"/>
      <c r="K9" s="40">
        <f t="shared" si="0"/>
        <v>2.7027027027027026</v>
      </c>
      <c r="L9" s="41">
        <v>3</v>
      </c>
      <c r="M9" s="41" t="str">
        <f t="shared" si="1"/>
        <v>100%</v>
      </c>
      <c r="N9" s="42">
        <f t="shared" si="2"/>
        <v>2.7027027027027026</v>
      </c>
      <c r="O9" s="47" t="s">
        <v>650</v>
      </c>
      <c r="P9" s="10"/>
      <c r="Q9" s="52"/>
      <c r="R9" s="51"/>
    </row>
    <row r="10" spans="1:18" ht="155.25" customHeight="1" x14ac:dyDescent="0.2">
      <c r="A10" s="475"/>
      <c r="B10" s="548"/>
      <c r="C10" s="564"/>
      <c r="D10" s="566"/>
      <c r="E10" s="568"/>
      <c r="F10" s="139">
        <v>2</v>
      </c>
      <c r="G10" s="47" t="s">
        <v>649</v>
      </c>
      <c r="H10" s="129">
        <v>43151</v>
      </c>
      <c r="I10" s="32">
        <v>44185</v>
      </c>
      <c r="J10" s="2"/>
      <c r="K10" s="40">
        <f t="shared" si="0"/>
        <v>2.7027027027027026</v>
      </c>
      <c r="L10" s="41">
        <v>1</v>
      </c>
      <c r="M10" s="41" t="str">
        <f t="shared" si="1"/>
        <v>0%</v>
      </c>
      <c r="N10" s="42">
        <f t="shared" si="2"/>
        <v>0</v>
      </c>
      <c r="O10" s="47" t="s">
        <v>648</v>
      </c>
      <c r="P10" s="47"/>
      <c r="Q10" s="47" t="s">
        <v>568</v>
      </c>
      <c r="R10" s="51" t="s">
        <v>646</v>
      </c>
    </row>
    <row r="11" spans="1:18" ht="124.5" customHeight="1" x14ac:dyDescent="0.2">
      <c r="A11" s="475"/>
      <c r="B11" s="548"/>
      <c r="C11" s="564"/>
      <c r="D11" s="566"/>
      <c r="E11" s="568"/>
      <c r="F11" s="47">
        <v>3</v>
      </c>
      <c r="G11" s="47" t="s">
        <v>647</v>
      </c>
      <c r="H11" s="129">
        <v>43151</v>
      </c>
      <c r="I11" s="32" t="s">
        <v>522</v>
      </c>
      <c r="J11" s="2"/>
      <c r="K11" s="40">
        <f t="shared" si="0"/>
        <v>2.7027027027027026</v>
      </c>
      <c r="L11" s="41">
        <v>1</v>
      </c>
      <c r="M11" s="41" t="str">
        <f t="shared" si="1"/>
        <v>0%</v>
      </c>
      <c r="N11" s="42">
        <f t="shared" si="2"/>
        <v>0</v>
      </c>
      <c r="O11" s="47" t="s">
        <v>598</v>
      </c>
      <c r="P11" s="2"/>
      <c r="Q11" s="47" t="s">
        <v>568</v>
      </c>
      <c r="R11" s="51" t="s">
        <v>646</v>
      </c>
    </row>
    <row r="12" spans="1:18" ht="112.5" customHeight="1" x14ac:dyDescent="0.2">
      <c r="A12" s="475"/>
      <c r="B12" s="548"/>
      <c r="C12" s="222" t="s">
        <v>645</v>
      </c>
      <c r="D12" s="222" t="s">
        <v>644</v>
      </c>
      <c r="E12" s="221" t="s">
        <v>643</v>
      </c>
      <c r="F12" s="139">
        <v>1</v>
      </c>
      <c r="G12" s="47" t="s">
        <v>642</v>
      </c>
      <c r="H12" s="129">
        <v>43151</v>
      </c>
      <c r="I12" s="32" t="s">
        <v>522</v>
      </c>
      <c r="J12" s="2"/>
      <c r="K12" s="40">
        <f t="shared" si="0"/>
        <v>2.7027027027027026</v>
      </c>
      <c r="L12" s="41">
        <v>1</v>
      </c>
      <c r="M12" s="41" t="str">
        <f t="shared" si="1"/>
        <v>0%</v>
      </c>
      <c r="N12" s="42">
        <f t="shared" si="2"/>
        <v>0</v>
      </c>
      <c r="O12" s="219" t="s">
        <v>641</v>
      </c>
      <c r="P12" s="2"/>
      <c r="Q12" s="52" t="s">
        <v>640</v>
      </c>
      <c r="R12" s="51" t="s">
        <v>639</v>
      </c>
    </row>
    <row r="13" spans="1:18" ht="112.5" customHeight="1" x14ac:dyDescent="0.2">
      <c r="A13" s="475"/>
      <c r="B13" s="548"/>
      <c r="C13" s="552" t="s">
        <v>638</v>
      </c>
      <c r="D13" s="552" t="s">
        <v>637</v>
      </c>
      <c r="E13" s="590" t="s">
        <v>636</v>
      </c>
      <c r="F13" s="165">
        <v>1</v>
      </c>
      <c r="G13" s="198" t="s">
        <v>635</v>
      </c>
      <c r="H13" s="129">
        <v>43151</v>
      </c>
      <c r="I13" s="32" t="s">
        <v>522</v>
      </c>
      <c r="J13" s="2"/>
      <c r="K13" s="40">
        <f t="shared" si="0"/>
        <v>2.7027027027027026</v>
      </c>
      <c r="L13" s="41">
        <v>1</v>
      </c>
      <c r="M13" s="41" t="str">
        <f t="shared" si="1"/>
        <v>0%</v>
      </c>
      <c r="N13" s="42">
        <f t="shared" si="2"/>
        <v>0</v>
      </c>
      <c r="O13" s="198" t="s">
        <v>634</v>
      </c>
      <c r="P13" s="2"/>
      <c r="Q13" s="53" t="s">
        <v>633</v>
      </c>
      <c r="R13" s="53" t="s">
        <v>630</v>
      </c>
    </row>
    <row r="14" spans="1:18" ht="112.5" customHeight="1" x14ac:dyDescent="0.2">
      <c r="A14" s="475"/>
      <c r="B14" s="548"/>
      <c r="C14" s="557"/>
      <c r="D14" s="557"/>
      <c r="E14" s="591"/>
      <c r="F14" s="206">
        <v>2</v>
      </c>
      <c r="G14" s="220" t="s">
        <v>632</v>
      </c>
      <c r="H14" s="129"/>
      <c r="I14" s="32"/>
      <c r="J14" s="2"/>
      <c r="K14" s="40"/>
      <c r="L14" s="41"/>
      <c r="M14" s="41"/>
      <c r="N14" s="42"/>
      <c r="O14" s="219" t="s">
        <v>631</v>
      </c>
      <c r="P14" s="2"/>
      <c r="Q14" s="52" t="s">
        <v>568</v>
      </c>
      <c r="R14" s="51" t="s">
        <v>630</v>
      </c>
    </row>
    <row r="15" spans="1:18" ht="112.5" customHeight="1" x14ac:dyDescent="0.2">
      <c r="A15" s="475"/>
      <c r="B15" s="548"/>
      <c r="C15" s="557"/>
      <c r="D15" s="557"/>
      <c r="E15" s="591"/>
      <c r="F15" s="595">
        <v>3</v>
      </c>
      <c r="G15" s="593" t="s">
        <v>629</v>
      </c>
      <c r="H15" s="560"/>
      <c r="I15" s="562"/>
      <c r="J15" s="477"/>
      <c r="K15" s="599"/>
      <c r="L15" s="588"/>
      <c r="M15" s="588"/>
      <c r="N15" s="601"/>
      <c r="O15" s="603" t="s">
        <v>628</v>
      </c>
      <c r="P15" s="477"/>
      <c r="Q15" s="597" t="s">
        <v>627</v>
      </c>
      <c r="R15" s="597"/>
    </row>
    <row r="16" spans="1:18" ht="209.25" customHeight="1" x14ac:dyDescent="0.2">
      <c r="A16" s="475"/>
      <c r="B16" s="548"/>
      <c r="C16" s="557"/>
      <c r="D16" s="557"/>
      <c r="E16" s="592"/>
      <c r="F16" s="596"/>
      <c r="G16" s="594"/>
      <c r="H16" s="561"/>
      <c r="I16" s="563"/>
      <c r="J16" s="479"/>
      <c r="K16" s="600"/>
      <c r="L16" s="589"/>
      <c r="M16" s="589"/>
      <c r="N16" s="602"/>
      <c r="O16" s="604"/>
      <c r="P16" s="479"/>
      <c r="Q16" s="598"/>
      <c r="R16" s="598"/>
    </row>
    <row r="17" spans="1:21" ht="157.5" customHeight="1" x14ac:dyDescent="0.2">
      <c r="A17" s="475"/>
      <c r="B17" s="548"/>
      <c r="C17" s="557"/>
      <c r="D17" s="557"/>
      <c r="E17" s="139" t="s">
        <v>626</v>
      </c>
      <c r="F17" s="139">
        <v>1</v>
      </c>
      <c r="G17" s="47" t="s">
        <v>625</v>
      </c>
      <c r="H17" s="129">
        <v>43151</v>
      </c>
      <c r="I17" s="32" t="s">
        <v>522</v>
      </c>
      <c r="J17" s="2"/>
      <c r="K17" s="40">
        <f t="shared" ref="K17:K48" si="3">(100/37)</f>
        <v>2.7027027027027026</v>
      </c>
      <c r="L17" s="41">
        <v>1</v>
      </c>
      <c r="M17" s="41" t="str">
        <f t="shared" ref="M17:M48" si="4">IF(L17=1,"0%",IF(L17=2,"50%",IF(L17=3,"100%","Null")))</f>
        <v>0%</v>
      </c>
      <c r="N17" s="42">
        <f>IF(L17=1,0,IF(L17=2,K17/2,IF(L17=3,K17)))</f>
        <v>0</v>
      </c>
      <c r="O17" s="198" t="s">
        <v>624</v>
      </c>
      <c r="P17" s="198"/>
      <c r="Q17" s="53">
        <v>18000000</v>
      </c>
      <c r="R17" s="53" t="s">
        <v>623</v>
      </c>
    </row>
    <row r="18" spans="1:21" ht="87" customHeight="1" x14ac:dyDescent="0.2">
      <c r="A18" s="475"/>
      <c r="B18" s="548"/>
      <c r="C18" s="553"/>
      <c r="D18" s="553"/>
      <c r="E18" s="139" t="s">
        <v>622</v>
      </c>
      <c r="F18" s="139">
        <v>1</v>
      </c>
      <c r="G18" s="47" t="s">
        <v>621</v>
      </c>
      <c r="H18" s="129">
        <v>43151</v>
      </c>
      <c r="I18" s="32" t="s">
        <v>522</v>
      </c>
      <c r="J18" s="2"/>
      <c r="K18" s="40">
        <f t="shared" si="3"/>
        <v>2.7027027027027026</v>
      </c>
      <c r="L18" s="41">
        <v>1</v>
      </c>
      <c r="M18" s="41" t="str">
        <f t="shared" si="4"/>
        <v>0%</v>
      </c>
      <c r="N18" s="42">
        <f>IF(L18=1,0,IF(L18=2,K18/2,IF(L18=3,K18)))</f>
        <v>0</v>
      </c>
      <c r="O18" s="47" t="s">
        <v>620</v>
      </c>
      <c r="P18" s="2"/>
      <c r="Q18" s="200">
        <v>6000000</v>
      </c>
      <c r="R18" s="51" t="s">
        <v>619</v>
      </c>
    </row>
    <row r="19" spans="1:21" ht="147" customHeight="1" x14ac:dyDescent="0.2">
      <c r="A19" s="475"/>
      <c r="B19" s="549"/>
      <c r="C19" s="140" t="s">
        <v>618</v>
      </c>
      <c r="D19" s="140" t="s">
        <v>617</v>
      </c>
      <c r="E19" s="139" t="s">
        <v>616</v>
      </c>
      <c r="F19" s="139">
        <v>1</v>
      </c>
      <c r="G19" s="47" t="s">
        <v>615</v>
      </c>
      <c r="H19" s="129">
        <v>43151</v>
      </c>
      <c r="I19" s="32" t="s">
        <v>522</v>
      </c>
      <c r="J19" s="2"/>
      <c r="K19" s="40">
        <f t="shared" si="3"/>
        <v>2.7027027027027026</v>
      </c>
      <c r="L19" s="41">
        <v>1</v>
      </c>
      <c r="M19" s="41" t="str">
        <f t="shared" si="4"/>
        <v>0%</v>
      </c>
      <c r="N19" s="42">
        <f>IF(L19=1,0,IF(L19=2,K19/2,IF(L19=3,K19)))</f>
        <v>0</v>
      </c>
      <c r="O19" s="47" t="s">
        <v>614</v>
      </c>
      <c r="P19" s="2"/>
      <c r="Q19" s="51" t="s">
        <v>34</v>
      </c>
      <c r="R19" s="51" t="s">
        <v>613</v>
      </c>
    </row>
    <row r="20" spans="1:21" ht="141" customHeight="1" x14ac:dyDescent="0.2">
      <c r="A20" s="475"/>
      <c r="B20" s="554" t="s">
        <v>612</v>
      </c>
      <c r="C20" s="19" t="s">
        <v>611</v>
      </c>
      <c r="D20" s="19" t="s">
        <v>610</v>
      </c>
      <c r="E20" s="178" t="s">
        <v>609</v>
      </c>
      <c r="F20" s="217">
        <v>1</v>
      </c>
      <c r="G20" s="178" t="s">
        <v>608</v>
      </c>
      <c r="H20" s="129">
        <v>43151</v>
      </c>
      <c r="I20" s="32" t="s">
        <v>522</v>
      </c>
      <c r="J20" s="24"/>
      <c r="K20" s="40">
        <f t="shared" si="3"/>
        <v>2.7027027027027026</v>
      </c>
      <c r="L20" s="41">
        <v>1</v>
      </c>
      <c r="M20" s="41" t="str">
        <f t="shared" si="4"/>
        <v>0%</v>
      </c>
      <c r="N20" s="42">
        <f>IF(L20=1,0,IF(L20=2,K20/2,IF(L20=3,K20)))</f>
        <v>0</v>
      </c>
      <c r="O20" s="177" t="s">
        <v>607</v>
      </c>
      <c r="P20" s="25"/>
      <c r="Q20" s="51" t="s">
        <v>34</v>
      </c>
      <c r="R20" s="174" t="s">
        <v>606</v>
      </c>
      <c r="S20" s="14"/>
      <c r="T20" s="14"/>
      <c r="U20" s="14"/>
    </row>
    <row r="21" spans="1:21" ht="94.5" customHeight="1" x14ac:dyDescent="0.2">
      <c r="A21" s="475"/>
      <c r="B21" s="555"/>
      <c r="C21" s="552" t="s">
        <v>605</v>
      </c>
      <c r="D21" s="552" t="s">
        <v>604</v>
      </c>
      <c r="E21" s="577" t="s">
        <v>603</v>
      </c>
      <c r="F21" s="214">
        <v>1</v>
      </c>
      <c r="G21" s="215" t="s">
        <v>602</v>
      </c>
      <c r="H21" s="129">
        <v>43151</v>
      </c>
      <c r="I21" s="32" t="s">
        <v>522</v>
      </c>
      <c r="J21" s="24"/>
      <c r="K21" s="40">
        <f t="shared" si="3"/>
        <v>2.7027027027027026</v>
      </c>
      <c r="L21" s="41">
        <v>1</v>
      </c>
      <c r="M21" s="41" t="str">
        <f t="shared" si="4"/>
        <v>0%</v>
      </c>
      <c r="N21" s="42">
        <f>IF(L21=1,0,IF(L21=2,K22/2,IF(L21=3,K22)))</f>
        <v>0</v>
      </c>
      <c r="O21" s="215" t="s">
        <v>601</v>
      </c>
      <c r="P21" s="22"/>
      <c r="Q21" s="59" t="s">
        <v>600</v>
      </c>
      <c r="R21" s="65" t="s">
        <v>597</v>
      </c>
      <c r="S21" s="15"/>
      <c r="T21" s="14"/>
      <c r="U21" s="14"/>
    </row>
    <row r="22" spans="1:21" ht="94.5" customHeight="1" x14ac:dyDescent="0.2">
      <c r="A22" s="475"/>
      <c r="B22" s="555"/>
      <c r="C22" s="557"/>
      <c r="D22" s="557"/>
      <c r="E22" s="578"/>
      <c r="F22" s="214">
        <v>2</v>
      </c>
      <c r="G22" s="216" t="s">
        <v>599</v>
      </c>
      <c r="H22" s="129">
        <v>43151</v>
      </c>
      <c r="I22" s="32" t="s">
        <v>522</v>
      </c>
      <c r="J22" s="24"/>
      <c r="K22" s="40">
        <f t="shared" si="3"/>
        <v>2.7027027027027026</v>
      </c>
      <c r="L22" s="41">
        <v>1</v>
      </c>
      <c r="M22" s="41" t="str">
        <f t="shared" si="4"/>
        <v>0%</v>
      </c>
      <c r="N22" s="42">
        <f>IF(L22=1,0,IF(L22=2,K23/2,IF(L22=3,K23)))</f>
        <v>0</v>
      </c>
      <c r="O22" s="215" t="s">
        <v>598</v>
      </c>
      <c r="P22" s="22"/>
      <c r="Q22" s="59" t="s">
        <v>568</v>
      </c>
      <c r="R22" s="65" t="s">
        <v>597</v>
      </c>
      <c r="S22" s="15"/>
      <c r="T22" s="14"/>
      <c r="U22" s="14"/>
    </row>
    <row r="23" spans="1:21" ht="94.5" customHeight="1" x14ac:dyDescent="0.2">
      <c r="A23" s="475"/>
      <c r="B23" s="555"/>
      <c r="C23" s="553"/>
      <c r="D23" s="553"/>
      <c r="E23" s="579"/>
      <c r="F23" s="214">
        <v>3</v>
      </c>
      <c r="G23" s="213" t="s">
        <v>596</v>
      </c>
      <c r="H23" s="129">
        <v>43151</v>
      </c>
      <c r="I23" s="32" t="s">
        <v>522</v>
      </c>
      <c r="J23" s="24"/>
      <c r="K23" s="40">
        <f t="shared" si="3"/>
        <v>2.7027027027027026</v>
      </c>
      <c r="L23" s="41">
        <v>1</v>
      </c>
      <c r="M23" s="41" t="str">
        <f t="shared" si="4"/>
        <v>0%</v>
      </c>
      <c r="N23" s="42">
        <f>IF(L23=1,0,IF(L23=2,K24/2,IF(L23=3,K24)))</f>
        <v>0</v>
      </c>
      <c r="O23" s="213" t="s">
        <v>595</v>
      </c>
      <c r="P23" s="22"/>
      <c r="Q23" s="59" t="s">
        <v>568</v>
      </c>
      <c r="R23" s="65" t="s">
        <v>594</v>
      </c>
      <c r="S23" s="15"/>
      <c r="T23" s="14"/>
      <c r="U23" s="14"/>
    </row>
    <row r="24" spans="1:21" ht="253.5" customHeight="1" x14ac:dyDescent="0.2">
      <c r="A24" s="475"/>
      <c r="B24" s="555"/>
      <c r="C24" s="140" t="s">
        <v>593</v>
      </c>
      <c r="D24" s="140" t="s">
        <v>592</v>
      </c>
      <c r="E24" s="212" t="s">
        <v>591</v>
      </c>
      <c r="F24" s="55">
        <v>1</v>
      </c>
      <c r="G24" s="198" t="s">
        <v>590</v>
      </c>
      <c r="H24" s="129">
        <v>43151</v>
      </c>
      <c r="I24" s="32" t="s">
        <v>522</v>
      </c>
      <c r="J24" s="24"/>
      <c r="K24" s="40">
        <f t="shared" si="3"/>
        <v>2.7027027027027026</v>
      </c>
      <c r="L24" s="41">
        <v>1</v>
      </c>
      <c r="M24" s="41" t="str">
        <f t="shared" si="4"/>
        <v>0%</v>
      </c>
      <c r="N24" s="42">
        <f t="shared" ref="N24:N48" si="5">IF(L24=1,0,IF(L24=2,K24/2,IF(L24=3,K24)))</f>
        <v>0</v>
      </c>
      <c r="O24" s="208" t="s">
        <v>589</v>
      </c>
      <c r="P24" s="65"/>
      <c r="Q24" s="59" t="s">
        <v>588</v>
      </c>
      <c r="R24" s="208" t="s">
        <v>587</v>
      </c>
      <c r="S24" s="15"/>
      <c r="T24" s="14"/>
      <c r="U24" s="14"/>
    </row>
    <row r="25" spans="1:21" ht="120" customHeight="1" x14ac:dyDescent="0.2">
      <c r="A25" s="475"/>
      <c r="B25" s="555"/>
      <c r="C25" s="134" t="s">
        <v>586</v>
      </c>
      <c r="D25" s="140" t="s">
        <v>585</v>
      </c>
      <c r="E25" s="211" t="s">
        <v>584</v>
      </c>
      <c r="F25" s="66">
        <v>1</v>
      </c>
      <c r="G25" s="198" t="s">
        <v>583</v>
      </c>
      <c r="H25" s="129">
        <v>43151</v>
      </c>
      <c r="I25" s="32" t="s">
        <v>522</v>
      </c>
      <c r="J25" s="24"/>
      <c r="K25" s="40">
        <f t="shared" si="3"/>
        <v>2.7027027027027026</v>
      </c>
      <c r="L25" s="41">
        <v>1</v>
      </c>
      <c r="M25" s="41" t="str">
        <f t="shared" si="4"/>
        <v>0%</v>
      </c>
      <c r="N25" s="42">
        <f t="shared" si="5"/>
        <v>0</v>
      </c>
      <c r="O25" s="62" t="s">
        <v>582</v>
      </c>
      <c r="P25" s="22"/>
      <c r="Q25" s="59" t="s">
        <v>568</v>
      </c>
      <c r="R25" s="61" t="s">
        <v>575</v>
      </c>
      <c r="S25" s="15"/>
      <c r="T25" s="14"/>
      <c r="U25" s="14"/>
    </row>
    <row r="26" spans="1:21" ht="75" customHeight="1" x14ac:dyDescent="0.2">
      <c r="A26" s="475"/>
      <c r="B26" s="555"/>
      <c r="C26" s="550" t="s">
        <v>581</v>
      </c>
      <c r="D26" s="552" t="s">
        <v>580</v>
      </c>
      <c r="E26" s="584" t="s">
        <v>579</v>
      </c>
      <c r="F26" s="24">
        <v>1</v>
      </c>
      <c r="G26" s="47" t="s">
        <v>578</v>
      </c>
      <c r="H26" s="129">
        <v>43151</v>
      </c>
      <c r="I26" s="32" t="s">
        <v>522</v>
      </c>
      <c r="J26" s="24"/>
      <c r="K26" s="40">
        <f t="shared" si="3"/>
        <v>2.7027027027027026</v>
      </c>
      <c r="L26" s="41">
        <v>1</v>
      </c>
      <c r="M26" s="41" t="str">
        <f t="shared" si="4"/>
        <v>0%</v>
      </c>
      <c r="N26" s="42">
        <f t="shared" si="5"/>
        <v>0</v>
      </c>
      <c r="O26" s="65" t="s">
        <v>577</v>
      </c>
      <c r="P26" s="22"/>
      <c r="Q26" s="59" t="s">
        <v>576</v>
      </c>
      <c r="R26" s="65" t="s">
        <v>575</v>
      </c>
      <c r="S26" s="15"/>
      <c r="T26" s="14"/>
      <c r="U26" s="14"/>
    </row>
    <row r="27" spans="1:21" ht="129" customHeight="1" x14ac:dyDescent="0.2">
      <c r="A27" s="475"/>
      <c r="B27" s="555"/>
      <c r="C27" s="551"/>
      <c r="D27" s="553"/>
      <c r="E27" s="584"/>
      <c r="F27" s="24">
        <v>2</v>
      </c>
      <c r="G27" s="139" t="s">
        <v>570</v>
      </c>
      <c r="H27" s="129">
        <v>43151</v>
      </c>
      <c r="I27" s="32" t="s">
        <v>522</v>
      </c>
      <c r="J27" s="24"/>
      <c r="K27" s="40">
        <f t="shared" si="3"/>
        <v>2.7027027027027026</v>
      </c>
      <c r="L27" s="41">
        <v>1</v>
      </c>
      <c r="M27" s="41" t="str">
        <f t="shared" si="4"/>
        <v>0%</v>
      </c>
      <c r="N27" s="42">
        <f t="shared" si="5"/>
        <v>0</v>
      </c>
      <c r="O27" s="60" t="s">
        <v>574</v>
      </c>
      <c r="P27" s="22"/>
      <c r="Q27" s="123"/>
      <c r="R27" s="60" t="s">
        <v>567</v>
      </c>
      <c r="S27" s="15"/>
      <c r="T27" s="14"/>
      <c r="U27" s="14"/>
    </row>
    <row r="28" spans="1:21" ht="83.25" customHeight="1" x14ac:dyDescent="0.2">
      <c r="A28" s="475"/>
      <c r="B28" s="555"/>
      <c r="C28" s="585" t="s">
        <v>573</v>
      </c>
      <c r="D28" s="586" t="s">
        <v>572</v>
      </c>
      <c r="E28" s="588" t="s">
        <v>571</v>
      </c>
      <c r="F28" s="210">
        <v>1</v>
      </c>
      <c r="G28" s="209" t="s">
        <v>570</v>
      </c>
      <c r="H28" s="129">
        <v>43151</v>
      </c>
      <c r="I28" s="32" t="s">
        <v>522</v>
      </c>
      <c r="J28" s="24"/>
      <c r="K28" s="40">
        <f t="shared" si="3"/>
        <v>2.7027027027027026</v>
      </c>
      <c r="L28" s="41">
        <v>1</v>
      </c>
      <c r="M28" s="41" t="str">
        <f t="shared" si="4"/>
        <v>0%</v>
      </c>
      <c r="N28" s="42">
        <f t="shared" si="5"/>
        <v>0</v>
      </c>
      <c r="O28" s="208" t="s">
        <v>569</v>
      </c>
      <c r="P28" s="206"/>
      <c r="Q28" s="2" t="s">
        <v>568</v>
      </c>
      <c r="R28" s="2" t="s">
        <v>567</v>
      </c>
      <c r="S28" s="15"/>
      <c r="T28" s="14"/>
      <c r="U28" s="14"/>
    </row>
    <row r="29" spans="1:21" ht="121.5" customHeight="1" x14ac:dyDescent="0.2">
      <c r="A29" s="475"/>
      <c r="B29" s="555"/>
      <c r="C29" s="585"/>
      <c r="D29" s="587"/>
      <c r="E29" s="589"/>
      <c r="F29" s="5">
        <v>2</v>
      </c>
      <c r="G29" s="127" t="s">
        <v>566</v>
      </c>
      <c r="H29" s="129">
        <v>43151</v>
      </c>
      <c r="I29" s="32" t="s">
        <v>522</v>
      </c>
      <c r="J29" s="24"/>
      <c r="K29" s="40">
        <f t="shared" si="3"/>
        <v>2.7027027027027026</v>
      </c>
      <c r="L29" s="41">
        <v>1</v>
      </c>
      <c r="M29" s="41" t="str">
        <f t="shared" si="4"/>
        <v>0%</v>
      </c>
      <c r="N29" s="42">
        <f t="shared" si="5"/>
        <v>0</v>
      </c>
      <c r="O29" s="2" t="s">
        <v>549</v>
      </c>
      <c r="P29" s="206"/>
      <c r="Q29" s="2" t="s">
        <v>565</v>
      </c>
      <c r="R29" s="127" t="s">
        <v>564</v>
      </c>
      <c r="S29" s="15"/>
      <c r="T29" s="14"/>
      <c r="U29" s="14"/>
    </row>
    <row r="30" spans="1:21" ht="179.25" customHeight="1" x14ac:dyDescent="0.2">
      <c r="A30" s="475"/>
      <c r="B30" s="555"/>
      <c r="C30" s="140" t="s">
        <v>563</v>
      </c>
      <c r="D30" s="140" t="s">
        <v>562</v>
      </c>
      <c r="E30" s="199" t="s">
        <v>561</v>
      </c>
      <c r="F30" s="205">
        <v>1</v>
      </c>
      <c r="G30" s="198" t="s">
        <v>560</v>
      </c>
      <c r="H30" s="129">
        <v>43151</v>
      </c>
      <c r="I30" s="32" t="s">
        <v>522</v>
      </c>
      <c r="J30" s="24"/>
      <c r="K30" s="40">
        <f t="shared" si="3"/>
        <v>2.7027027027027026</v>
      </c>
      <c r="L30" s="41">
        <v>1</v>
      </c>
      <c r="M30" s="41" t="str">
        <f t="shared" si="4"/>
        <v>0%</v>
      </c>
      <c r="N30" s="42">
        <f t="shared" si="5"/>
        <v>0</v>
      </c>
      <c r="O30" s="53" t="s">
        <v>559</v>
      </c>
      <c r="P30" s="22"/>
      <c r="Q30" s="123" t="s">
        <v>558</v>
      </c>
      <c r="R30" s="61" t="s">
        <v>557</v>
      </c>
      <c r="S30" s="15"/>
      <c r="T30" s="14"/>
      <c r="U30" s="14"/>
    </row>
    <row r="31" spans="1:21" ht="156" customHeight="1" x14ac:dyDescent="0.2">
      <c r="A31" s="475"/>
      <c r="B31" s="555"/>
      <c r="C31" s="576" t="s">
        <v>556</v>
      </c>
      <c r="D31" s="552" t="s">
        <v>555</v>
      </c>
      <c r="E31" s="577" t="s">
        <v>554</v>
      </c>
      <c r="F31" s="55">
        <v>1</v>
      </c>
      <c r="G31" s="67" t="s">
        <v>553</v>
      </c>
      <c r="H31" s="129">
        <v>43151</v>
      </c>
      <c r="I31" s="32" t="s">
        <v>522</v>
      </c>
      <c r="J31" s="24"/>
      <c r="K31" s="40">
        <f t="shared" si="3"/>
        <v>2.7027027027027026</v>
      </c>
      <c r="L31" s="41">
        <v>1</v>
      </c>
      <c r="M31" s="41" t="str">
        <f t="shared" si="4"/>
        <v>0%</v>
      </c>
      <c r="N31" s="42">
        <f t="shared" si="5"/>
        <v>0</v>
      </c>
      <c r="O31" s="61" t="s">
        <v>552</v>
      </c>
      <c r="P31" s="22"/>
      <c r="Q31" s="123" t="s">
        <v>551</v>
      </c>
      <c r="R31" s="61" t="s">
        <v>546</v>
      </c>
      <c r="S31" s="15"/>
      <c r="T31" s="14"/>
      <c r="U31" s="14"/>
    </row>
    <row r="32" spans="1:21" ht="150.75" customHeight="1" x14ac:dyDescent="0.2">
      <c r="A32" s="475"/>
      <c r="B32" s="555"/>
      <c r="C32" s="576"/>
      <c r="D32" s="557"/>
      <c r="E32" s="578"/>
      <c r="F32" s="580">
        <v>2</v>
      </c>
      <c r="G32" s="582" t="s">
        <v>550</v>
      </c>
      <c r="H32" s="560">
        <v>43151</v>
      </c>
      <c r="I32" s="562" t="s">
        <v>522</v>
      </c>
      <c r="J32" s="24"/>
      <c r="K32" s="40">
        <f t="shared" si="3"/>
        <v>2.7027027027027026</v>
      </c>
      <c r="L32" s="41">
        <v>1</v>
      </c>
      <c r="M32" s="41" t="str">
        <f t="shared" si="4"/>
        <v>0%</v>
      </c>
      <c r="N32" s="42">
        <f t="shared" si="5"/>
        <v>0</v>
      </c>
      <c r="O32" s="203" t="s">
        <v>549</v>
      </c>
      <c r="P32" s="22"/>
      <c r="Q32" s="200" t="s">
        <v>548</v>
      </c>
      <c r="R32" s="61" t="s">
        <v>546</v>
      </c>
      <c r="S32" s="15"/>
      <c r="T32" s="14"/>
      <c r="U32" s="14"/>
    </row>
    <row r="33" spans="1:21" ht="114.75" customHeight="1" x14ac:dyDescent="0.2">
      <c r="A33" s="475"/>
      <c r="B33" s="555"/>
      <c r="C33" s="576"/>
      <c r="D33" s="553"/>
      <c r="E33" s="579"/>
      <c r="F33" s="581"/>
      <c r="G33" s="583"/>
      <c r="H33" s="561"/>
      <c r="I33" s="563"/>
      <c r="J33" s="24"/>
      <c r="K33" s="40">
        <f t="shared" si="3"/>
        <v>2.7027027027027026</v>
      </c>
      <c r="L33" s="41">
        <v>1</v>
      </c>
      <c r="M33" s="41" t="str">
        <f t="shared" si="4"/>
        <v>0%</v>
      </c>
      <c r="N33" s="42">
        <f t="shared" si="5"/>
        <v>0</v>
      </c>
      <c r="O33" s="191" t="s">
        <v>547</v>
      </c>
      <c r="P33" s="22"/>
      <c r="Q33" s="200" t="s">
        <v>34</v>
      </c>
      <c r="R33" s="61" t="s">
        <v>546</v>
      </c>
      <c r="S33" s="15"/>
      <c r="T33" s="14"/>
      <c r="U33" s="14"/>
    </row>
    <row r="34" spans="1:21" ht="142.5" customHeight="1" x14ac:dyDescent="0.2">
      <c r="A34" s="475"/>
      <c r="B34" s="555"/>
      <c r="C34" s="569" t="s">
        <v>545</v>
      </c>
      <c r="D34" s="569" t="s">
        <v>544</v>
      </c>
      <c r="E34" s="199" t="s">
        <v>543</v>
      </c>
      <c r="F34" s="55">
        <v>1</v>
      </c>
      <c r="G34" s="198" t="s">
        <v>542</v>
      </c>
      <c r="H34" s="129">
        <v>43151</v>
      </c>
      <c r="I34" s="32" t="s">
        <v>522</v>
      </c>
      <c r="J34" s="24"/>
      <c r="K34" s="40">
        <f t="shared" si="3"/>
        <v>2.7027027027027026</v>
      </c>
      <c r="L34" s="41">
        <v>1</v>
      </c>
      <c r="M34" s="41" t="str">
        <f t="shared" si="4"/>
        <v>0%</v>
      </c>
      <c r="N34" s="42">
        <f t="shared" si="5"/>
        <v>0</v>
      </c>
      <c r="O34" s="193" t="s">
        <v>541</v>
      </c>
      <c r="P34" s="22"/>
      <c r="Q34" s="192" t="s">
        <v>34</v>
      </c>
      <c r="R34" s="193" t="s">
        <v>536</v>
      </c>
      <c r="S34" s="15"/>
      <c r="T34" s="14"/>
      <c r="U34" s="14"/>
    </row>
    <row r="35" spans="1:21" ht="92.25" customHeight="1" x14ac:dyDescent="0.2">
      <c r="A35" s="475"/>
      <c r="B35" s="555"/>
      <c r="C35" s="570"/>
      <c r="D35" s="570"/>
      <c r="E35" s="197" t="s">
        <v>540</v>
      </c>
      <c r="F35" s="196">
        <v>1</v>
      </c>
      <c r="G35" s="195" t="s">
        <v>539</v>
      </c>
      <c r="H35" s="129">
        <v>43151</v>
      </c>
      <c r="I35" s="32" t="s">
        <v>522</v>
      </c>
      <c r="J35" s="24"/>
      <c r="K35" s="40">
        <f t="shared" si="3"/>
        <v>2.7027027027027026</v>
      </c>
      <c r="L35" s="41">
        <v>1</v>
      </c>
      <c r="M35" s="41" t="str">
        <f t="shared" si="4"/>
        <v>0%</v>
      </c>
      <c r="N35" s="42">
        <f t="shared" si="5"/>
        <v>0</v>
      </c>
      <c r="O35" s="193" t="s">
        <v>538</v>
      </c>
      <c r="P35" s="22"/>
      <c r="Q35" s="194" t="s">
        <v>537</v>
      </c>
      <c r="R35" s="193" t="s">
        <v>536</v>
      </c>
      <c r="S35" s="15"/>
      <c r="T35" s="14"/>
      <c r="U35" s="14"/>
    </row>
    <row r="36" spans="1:21" ht="186.75" customHeight="1" x14ac:dyDescent="0.2">
      <c r="A36" s="476"/>
      <c r="B36" s="555"/>
      <c r="C36" s="571" t="s">
        <v>535</v>
      </c>
      <c r="D36" s="565" t="s">
        <v>534</v>
      </c>
      <c r="E36" s="574" t="s">
        <v>533</v>
      </c>
      <c r="F36" s="190">
        <v>1</v>
      </c>
      <c r="G36" s="189" t="s">
        <v>532</v>
      </c>
      <c r="H36" s="129">
        <v>43151</v>
      </c>
      <c r="I36" s="32" t="s">
        <v>522</v>
      </c>
      <c r="J36" s="24"/>
      <c r="K36" s="40">
        <f t="shared" si="3"/>
        <v>2.7027027027027026</v>
      </c>
      <c r="L36" s="41">
        <v>1</v>
      </c>
      <c r="M36" s="41" t="str">
        <f t="shared" si="4"/>
        <v>0%</v>
      </c>
      <c r="N36" s="42">
        <f t="shared" si="5"/>
        <v>0</v>
      </c>
      <c r="O36" s="56" t="s">
        <v>531</v>
      </c>
      <c r="P36" s="22"/>
      <c r="Q36" s="192" t="s">
        <v>528</v>
      </c>
      <c r="R36" s="191" t="s">
        <v>527</v>
      </c>
      <c r="S36" s="15"/>
      <c r="T36" s="14"/>
      <c r="U36" s="14"/>
    </row>
    <row r="37" spans="1:21" ht="210.75" customHeight="1" x14ac:dyDescent="0.2">
      <c r="A37" s="26"/>
      <c r="B37" s="555"/>
      <c r="C37" s="572"/>
      <c r="D37" s="573"/>
      <c r="E37" s="575"/>
      <c r="F37" s="190">
        <v>2</v>
      </c>
      <c r="G37" s="189" t="s">
        <v>530</v>
      </c>
      <c r="H37" s="129">
        <v>43151</v>
      </c>
      <c r="I37" s="32" t="s">
        <v>522</v>
      </c>
      <c r="J37" s="24"/>
      <c r="K37" s="40">
        <f t="shared" si="3"/>
        <v>2.7027027027027026</v>
      </c>
      <c r="L37" s="41">
        <v>1</v>
      </c>
      <c r="M37" s="41" t="str">
        <f t="shared" si="4"/>
        <v>0%</v>
      </c>
      <c r="N37" s="42">
        <f t="shared" si="5"/>
        <v>0</v>
      </c>
      <c r="O37" s="56" t="s">
        <v>529</v>
      </c>
      <c r="P37" s="22"/>
      <c r="Q37" s="22" t="s">
        <v>528</v>
      </c>
      <c r="R37" s="24" t="s">
        <v>527</v>
      </c>
      <c r="S37" s="15"/>
      <c r="T37" s="14"/>
      <c r="U37" s="14"/>
    </row>
    <row r="38" spans="1:21" ht="70.5" customHeight="1" x14ac:dyDescent="0.2">
      <c r="A38" s="26"/>
      <c r="B38" s="555"/>
      <c r="C38" s="188" t="s">
        <v>526</v>
      </c>
      <c r="D38" s="182" t="s">
        <v>525</v>
      </c>
      <c r="E38" s="182" t="s">
        <v>524</v>
      </c>
      <c r="F38" s="186">
        <v>1</v>
      </c>
      <c r="G38" s="182" t="s">
        <v>523</v>
      </c>
      <c r="H38" s="129">
        <v>43151</v>
      </c>
      <c r="I38" s="187" t="s">
        <v>522</v>
      </c>
      <c r="J38" s="186"/>
      <c r="K38" s="185">
        <f t="shared" si="3"/>
        <v>2.7027027027027026</v>
      </c>
      <c r="L38" s="184">
        <v>1</v>
      </c>
      <c r="M38" s="184" t="str">
        <f t="shared" si="4"/>
        <v>0%</v>
      </c>
      <c r="N38" s="183">
        <f t="shared" si="5"/>
        <v>0</v>
      </c>
      <c r="O38" s="182" t="s">
        <v>521</v>
      </c>
      <c r="P38" s="22"/>
      <c r="Q38" s="22"/>
      <c r="R38" s="22"/>
      <c r="S38" s="15"/>
      <c r="T38" s="14"/>
      <c r="U38" s="14"/>
    </row>
    <row r="39" spans="1:21" ht="60.75" customHeight="1" x14ac:dyDescent="0.2">
      <c r="A39" s="26"/>
      <c r="B39" s="556"/>
      <c r="C39" s="27"/>
      <c r="D39" s="22"/>
      <c r="E39" s="22"/>
      <c r="F39" s="24"/>
      <c r="G39" s="181"/>
      <c r="H39" s="180"/>
      <c r="I39" s="179"/>
      <c r="J39" s="24"/>
      <c r="K39" s="40">
        <f t="shared" si="3"/>
        <v>2.7027027027027026</v>
      </c>
      <c r="L39" s="41">
        <v>1</v>
      </c>
      <c r="M39" s="41" t="str">
        <f t="shared" si="4"/>
        <v>0%</v>
      </c>
      <c r="N39" s="42">
        <f t="shared" si="5"/>
        <v>0</v>
      </c>
      <c r="O39" s="72" t="s">
        <v>520</v>
      </c>
      <c r="P39" s="72"/>
      <c r="Q39" s="72"/>
      <c r="R39" s="72"/>
      <c r="S39" s="15"/>
      <c r="T39" s="14"/>
      <c r="U39" s="14"/>
    </row>
    <row r="40" spans="1:21" ht="71.25" customHeight="1" x14ac:dyDescent="0.2">
      <c r="A40" s="26"/>
      <c r="B40" s="26"/>
      <c r="C40" s="27"/>
      <c r="D40" s="22"/>
      <c r="E40" s="22"/>
      <c r="F40" s="22"/>
      <c r="G40" s="22"/>
      <c r="H40" s="23"/>
      <c r="I40" s="23"/>
      <c r="J40" s="24"/>
      <c r="K40" s="40">
        <f t="shared" si="3"/>
        <v>2.7027027027027026</v>
      </c>
      <c r="L40" s="41">
        <v>1</v>
      </c>
      <c r="M40" s="41" t="str">
        <f t="shared" si="4"/>
        <v>0%</v>
      </c>
      <c r="N40" s="42">
        <f t="shared" si="5"/>
        <v>0</v>
      </c>
      <c r="O40" s="22"/>
      <c r="P40" s="22"/>
      <c r="Q40" s="22"/>
      <c r="R40" s="22"/>
      <c r="S40" s="15"/>
      <c r="T40" s="14"/>
      <c r="U40" s="14"/>
    </row>
    <row r="41" spans="1:21" ht="57.75" customHeight="1" x14ac:dyDescent="0.2">
      <c r="A41" s="26"/>
      <c r="B41" s="26"/>
      <c r="C41" s="27"/>
      <c r="D41" s="22"/>
      <c r="E41" s="22"/>
      <c r="F41" s="22"/>
      <c r="G41" s="22"/>
      <c r="H41" s="23"/>
      <c r="I41" s="23"/>
      <c r="J41" s="24"/>
      <c r="K41" s="40">
        <f t="shared" si="3"/>
        <v>2.7027027027027026</v>
      </c>
      <c r="L41" s="41">
        <v>1</v>
      </c>
      <c r="M41" s="41" t="str">
        <f t="shared" si="4"/>
        <v>0%</v>
      </c>
      <c r="N41" s="42">
        <f t="shared" si="5"/>
        <v>0</v>
      </c>
      <c r="O41" s="22"/>
      <c r="P41" s="22"/>
      <c r="Q41" s="22"/>
      <c r="R41" s="22"/>
      <c r="S41" s="15"/>
      <c r="T41" s="14"/>
      <c r="U41" s="14"/>
    </row>
    <row r="42" spans="1:21" ht="71.25" customHeight="1" x14ac:dyDescent="0.2">
      <c r="A42" s="26"/>
      <c r="B42" s="26"/>
      <c r="C42" s="27"/>
      <c r="D42" s="22"/>
      <c r="E42" s="22"/>
      <c r="F42" s="22"/>
      <c r="G42" s="22"/>
      <c r="H42" s="23"/>
      <c r="I42" s="23"/>
      <c r="J42" s="24"/>
      <c r="K42" s="40">
        <f t="shared" si="3"/>
        <v>2.7027027027027026</v>
      </c>
      <c r="L42" s="41">
        <v>1</v>
      </c>
      <c r="M42" s="41" t="str">
        <f t="shared" si="4"/>
        <v>0%</v>
      </c>
      <c r="N42" s="42">
        <f t="shared" si="5"/>
        <v>0</v>
      </c>
      <c r="O42" s="22"/>
      <c r="P42" s="22"/>
      <c r="Q42" s="22"/>
      <c r="R42" s="22"/>
      <c r="S42" s="15"/>
      <c r="T42" s="14"/>
      <c r="U42" s="14"/>
    </row>
    <row r="43" spans="1:21" ht="72" customHeight="1" x14ac:dyDescent="0.2">
      <c r="A43" s="26"/>
      <c r="B43" s="26"/>
      <c r="C43" s="27"/>
      <c r="D43" s="22"/>
      <c r="E43" s="22"/>
      <c r="F43" s="22"/>
      <c r="G43" s="22"/>
      <c r="H43" s="23"/>
      <c r="I43" s="23"/>
      <c r="J43" s="24"/>
      <c r="K43" s="40">
        <f t="shared" si="3"/>
        <v>2.7027027027027026</v>
      </c>
      <c r="L43" s="41">
        <v>1</v>
      </c>
      <c r="M43" s="41" t="str">
        <f t="shared" si="4"/>
        <v>0%</v>
      </c>
      <c r="N43" s="42">
        <f t="shared" si="5"/>
        <v>0</v>
      </c>
      <c r="O43" s="22"/>
      <c r="P43" s="22"/>
      <c r="Q43" s="22"/>
      <c r="R43" s="22"/>
      <c r="S43" s="15"/>
      <c r="T43" s="14"/>
      <c r="U43" s="14"/>
    </row>
    <row r="44" spans="1:21" ht="62.25" customHeight="1" x14ac:dyDescent="0.2">
      <c r="A44" s="26"/>
      <c r="B44" s="26"/>
      <c r="C44" s="27"/>
      <c r="D44" s="22"/>
      <c r="E44" s="22"/>
      <c r="F44" s="22"/>
      <c r="G44" s="22"/>
      <c r="H44" s="23"/>
      <c r="I44" s="23"/>
      <c r="J44" s="24"/>
      <c r="K44" s="40">
        <f t="shared" si="3"/>
        <v>2.7027027027027026</v>
      </c>
      <c r="L44" s="41">
        <v>1</v>
      </c>
      <c r="M44" s="41" t="str">
        <f t="shared" si="4"/>
        <v>0%</v>
      </c>
      <c r="N44" s="42">
        <f t="shared" si="5"/>
        <v>0</v>
      </c>
      <c r="O44" s="22"/>
      <c r="P44" s="22"/>
      <c r="Q44" s="22"/>
      <c r="R44" s="22"/>
      <c r="S44" s="15"/>
      <c r="T44" s="14"/>
      <c r="U44" s="14"/>
    </row>
    <row r="45" spans="1:21" ht="70.5" customHeight="1" x14ac:dyDescent="0.2">
      <c r="A45" s="26"/>
      <c r="B45" s="26"/>
      <c r="C45" s="27"/>
      <c r="D45" s="22"/>
      <c r="E45" s="22"/>
      <c r="F45" s="22"/>
      <c r="G45" s="22"/>
      <c r="H45" s="23"/>
      <c r="I45" s="23"/>
      <c r="J45" s="24"/>
      <c r="K45" s="40">
        <f t="shared" si="3"/>
        <v>2.7027027027027026</v>
      </c>
      <c r="L45" s="41">
        <v>1</v>
      </c>
      <c r="M45" s="41" t="str">
        <f t="shared" si="4"/>
        <v>0%</v>
      </c>
      <c r="N45" s="42">
        <f t="shared" si="5"/>
        <v>0</v>
      </c>
      <c r="O45" s="22"/>
      <c r="P45" s="22"/>
      <c r="Q45" s="22"/>
      <c r="R45" s="22"/>
      <c r="S45" s="15"/>
      <c r="T45" s="14"/>
      <c r="U45" s="14"/>
    </row>
    <row r="46" spans="1:21" ht="68.25" customHeight="1" x14ac:dyDescent="0.2">
      <c r="A46" s="26"/>
      <c r="B46" s="26"/>
      <c r="C46" s="27"/>
      <c r="D46" s="22"/>
      <c r="E46" s="22"/>
      <c r="F46" s="22"/>
      <c r="G46" s="22"/>
      <c r="H46" s="23"/>
      <c r="I46" s="23"/>
      <c r="J46" s="24"/>
      <c r="K46" s="40">
        <f t="shared" si="3"/>
        <v>2.7027027027027026</v>
      </c>
      <c r="L46" s="41">
        <v>1</v>
      </c>
      <c r="M46" s="41" t="str">
        <f t="shared" si="4"/>
        <v>0%</v>
      </c>
      <c r="N46" s="42">
        <f t="shared" si="5"/>
        <v>0</v>
      </c>
      <c r="O46" s="22"/>
      <c r="P46" s="22"/>
      <c r="Q46" s="22"/>
      <c r="R46" s="22"/>
      <c r="S46" s="15"/>
      <c r="T46" s="14"/>
      <c r="U46" s="14"/>
    </row>
    <row r="47" spans="1:21" ht="72.75" customHeight="1" x14ac:dyDescent="0.2">
      <c r="A47" s="26"/>
      <c r="B47" s="26"/>
      <c r="C47" s="27"/>
      <c r="D47" s="22"/>
      <c r="E47" s="22"/>
      <c r="F47" s="22"/>
      <c r="G47" s="22"/>
      <c r="H47" s="23"/>
      <c r="I47" s="23"/>
      <c r="J47" s="24"/>
      <c r="K47" s="40">
        <f t="shared" si="3"/>
        <v>2.7027027027027026</v>
      </c>
      <c r="L47" s="41">
        <v>1</v>
      </c>
      <c r="M47" s="41" t="str">
        <f t="shared" si="4"/>
        <v>0%</v>
      </c>
      <c r="N47" s="42">
        <f t="shared" si="5"/>
        <v>0</v>
      </c>
      <c r="O47" s="22"/>
      <c r="P47" s="22"/>
      <c r="Q47" s="22"/>
      <c r="R47" s="22"/>
      <c r="S47" s="15"/>
      <c r="T47" s="14"/>
      <c r="U47" s="14"/>
    </row>
    <row r="48" spans="1:21" ht="105" customHeight="1" thickBot="1" x14ac:dyDescent="0.25">
      <c r="A48" s="30"/>
      <c r="B48" s="30"/>
      <c r="C48" s="31"/>
      <c r="D48" s="22"/>
      <c r="E48" s="22"/>
      <c r="F48" s="22"/>
      <c r="G48" s="22"/>
      <c r="H48" s="23"/>
      <c r="I48" s="23"/>
      <c r="J48" s="24"/>
      <c r="K48" s="43">
        <f t="shared" si="3"/>
        <v>2.7027027027027026</v>
      </c>
      <c r="L48" s="41">
        <v>1</v>
      </c>
      <c r="M48" s="41" t="str">
        <f t="shared" si="4"/>
        <v>0%</v>
      </c>
      <c r="N48" s="45">
        <f t="shared" si="5"/>
        <v>0</v>
      </c>
      <c r="O48" s="22"/>
      <c r="P48" s="22"/>
      <c r="Q48" s="22"/>
      <c r="R48" s="22"/>
      <c r="S48" s="15"/>
      <c r="T48" s="14"/>
      <c r="U48" s="14"/>
    </row>
    <row r="49" spans="1:21" ht="34.5" customHeight="1" thickBot="1" x14ac:dyDescent="0.25">
      <c r="A49" s="28"/>
      <c r="B49" s="28"/>
      <c r="C49" s="29"/>
      <c r="D49" s="15"/>
      <c r="E49" s="15"/>
      <c r="F49" s="15"/>
      <c r="G49" s="15"/>
      <c r="H49" s="16"/>
      <c r="I49" s="16"/>
      <c r="J49" s="17"/>
      <c r="K49" s="44">
        <f>SUM(K7:K48)</f>
        <v>105.40540540540549</v>
      </c>
      <c r="L49" s="17"/>
      <c r="M49" s="17"/>
      <c r="N49" s="44">
        <f>SUM(N7:N48)</f>
        <v>4.0540540540540544</v>
      </c>
      <c r="O49" s="15"/>
      <c r="P49" s="15"/>
      <c r="Q49" s="15"/>
      <c r="R49" s="15"/>
      <c r="S49" s="15"/>
      <c r="T49" s="15"/>
      <c r="U49" s="15"/>
    </row>
    <row r="50" spans="1:21" ht="37.5" customHeight="1" x14ac:dyDescent="0.2">
      <c r="A50" s="28"/>
      <c r="B50" s="28"/>
      <c r="C50" s="29"/>
      <c r="D50" s="15"/>
      <c r="E50" s="15"/>
      <c r="F50" s="15"/>
      <c r="G50" s="15"/>
      <c r="H50" s="16"/>
      <c r="I50" s="16"/>
      <c r="J50" s="17"/>
      <c r="K50" s="17"/>
      <c r="L50" s="17"/>
      <c r="M50" s="17"/>
      <c r="N50" s="15"/>
      <c r="O50" s="15"/>
      <c r="P50" s="15"/>
      <c r="Q50" s="15"/>
      <c r="R50" s="15"/>
      <c r="S50" s="15"/>
      <c r="T50" s="15"/>
      <c r="U50" s="15"/>
    </row>
    <row r="51" spans="1:21" ht="49.5" customHeight="1" x14ac:dyDescent="0.2">
      <c r="A51" s="28"/>
      <c r="B51" s="28"/>
      <c r="C51" s="29"/>
      <c r="D51" s="15"/>
      <c r="E51" s="15"/>
      <c r="F51" s="15"/>
      <c r="G51" s="15"/>
      <c r="H51" s="16"/>
      <c r="I51" s="16"/>
      <c r="J51" s="17"/>
      <c r="K51" s="17"/>
      <c r="L51" s="17"/>
      <c r="M51" s="17"/>
      <c r="N51" s="15"/>
      <c r="O51" s="15"/>
      <c r="P51" s="15"/>
      <c r="Q51" s="15"/>
      <c r="R51" s="15"/>
      <c r="S51" s="15"/>
      <c r="T51" s="15"/>
      <c r="U51" s="15"/>
    </row>
    <row r="52" spans="1:21" ht="41.25" customHeight="1" x14ac:dyDescent="0.2">
      <c r="A52" s="28"/>
      <c r="B52" s="28"/>
      <c r="C52" s="29"/>
      <c r="D52" s="15"/>
      <c r="E52" s="15"/>
      <c r="F52" s="15"/>
      <c r="G52" s="15"/>
      <c r="H52" s="16"/>
      <c r="I52" s="16"/>
      <c r="J52" s="17"/>
      <c r="K52" s="17"/>
      <c r="L52" s="17"/>
      <c r="M52" s="17"/>
      <c r="N52" s="15"/>
      <c r="O52" s="15"/>
      <c r="P52" s="15"/>
      <c r="Q52" s="15"/>
      <c r="R52" s="15"/>
      <c r="S52" s="15"/>
      <c r="T52" s="15"/>
      <c r="U52" s="15"/>
    </row>
    <row r="53" spans="1:21" ht="18" customHeight="1" x14ac:dyDescent="0.2">
      <c r="A53" s="12"/>
      <c r="B53" s="12"/>
      <c r="C53" s="15"/>
      <c r="D53" s="15"/>
      <c r="E53" s="15"/>
      <c r="F53" s="15"/>
      <c r="G53" s="15"/>
      <c r="H53" s="16"/>
      <c r="I53" s="16"/>
      <c r="J53" s="17"/>
      <c r="K53" s="17"/>
      <c r="L53" s="17"/>
      <c r="M53" s="17"/>
      <c r="N53" s="15"/>
      <c r="O53" s="15"/>
      <c r="P53" s="15"/>
      <c r="Q53" s="15"/>
      <c r="R53" s="15"/>
      <c r="S53" s="15"/>
      <c r="T53" s="15"/>
      <c r="U53" s="15"/>
    </row>
    <row r="54" spans="1:21" ht="21" customHeight="1" x14ac:dyDescent="0.2">
      <c r="A54" s="12"/>
      <c r="B54" s="12"/>
      <c r="C54" s="15"/>
      <c r="D54" s="15"/>
      <c r="E54" s="15"/>
      <c r="F54" s="15"/>
      <c r="G54" s="15"/>
      <c r="H54" s="16"/>
      <c r="I54" s="16"/>
      <c r="J54" s="17"/>
      <c r="K54" s="17"/>
      <c r="L54" s="17"/>
      <c r="M54" s="17"/>
      <c r="N54" s="15"/>
      <c r="O54" s="15"/>
      <c r="P54" s="15"/>
      <c r="Q54" s="15"/>
      <c r="R54" s="15"/>
      <c r="S54" s="15"/>
      <c r="T54" s="15"/>
      <c r="U54" s="15"/>
    </row>
    <row r="55" spans="1:21" ht="18.75" customHeight="1" x14ac:dyDescent="0.2">
      <c r="A55" s="12"/>
      <c r="B55" s="12"/>
      <c r="C55" s="15"/>
      <c r="D55" s="15"/>
      <c r="E55" s="15"/>
      <c r="F55" s="15"/>
      <c r="G55" s="15"/>
      <c r="H55" s="16"/>
      <c r="I55" s="16"/>
      <c r="J55" s="17"/>
      <c r="K55" s="17"/>
      <c r="L55" s="17"/>
      <c r="M55" s="17"/>
      <c r="N55" s="15"/>
      <c r="O55" s="15"/>
      <c r="P55" s="15"/>
      <c r="Q55" s="15"/>
      <c r="R55" s="15"/>
      <c r="S55" s="15"/>
      <c r="T55" s="15"/>
      <c r="U55" s="15"/>
    </row>
    <row r="56" spans="1:21" ht="24" customHeight="1" x14ac:dyDescent="0.2">
      <c r="A56" s="12"/>
      <c r="B56" s="12"/>
      <c r="C56" s="15"/>
      <c r="D56" s="15"/>
      <c r="E56" s="15"/>
      <c r="F56" s="15"/>
      <c r="G56" s="15"/>
      <c r="H56" s="16"/>
      <c r="I56" s="16"/>
      <c r="J56" s="17"/>
      <c r="K56" s="17"/>
      <c r="L56" s="17"/>
      <c r="M56" s="17"/>
      <c r="N56" s="15"/>
      <c r="O56" s="15"/>
      <c r="P56" s="15"/>
      <c r="Q56" s="15"/>
      <c r="R56" s="15"/>
      <c r="S56" s="15"/>
      <c r="T56" s="15"/>
      <c r="U56" s="15"/>
    </row>
    <row r="57" spans="1:21" ht="27" customHeight="1" x14ac:dyDescent="0.2">
      <c r="A57" s="12"/>
      <c r="B57" s="12"/>
      <c r="C57" s="15"/>
      <c r="D57" s="15"/>
      <c r="E57" s="15"/>
      <c r="F57" s="15"/>
      <c r="G57" s="15"/>
      <c r="H57" s="16"/>
      <c r="I57" s="16"/>
      <c r="J57" s="17"/>
      <c r="K57" s="17"/>
      <c r="L57" s="17"/>
      <c r="M57" s="17"/>
      <c r="N57" s="15"/>
      <c r="O57" s="15"/>
      <c r="P57" s="15"/>
      <c r="Q57" s="15"/>
      <c r="R57" s="15"/>
      <c r="S57" s="15"/>
      <c r="T57" s="15"/>
      <c r="U57" s="15"/>
    </row>
    <row r="58" spans="1:21" ht="25.5" customHeight="1" x14ac:dyDescent="0.2">
      <c r="C58" s="15"/>
      <c r="D58" s="15"/>
      <c r="E58" s="15"/>
      <c r="F58" s="15"/>
      <c r="G58" s="15"/>
      <c r="H58" s="16"/>
      <c r="I58" s="16"/>
      <c r="J58" s="17"/>
      <c r="K58" s="17"/>
      <c r="L58" s="17"/>
      <c r="M58" s="17"/>
      <c r="N58" s="15"/>
      <c r="O58" s="15"/>
      <c r="P58" s="15"/>
      <c r="Q58" s="15"/>
      <c r="R58" s="15"/>
      <c r="S58" s="15"/>
      <c r="T58" s="14"/>
      <c r="U58" s="14"/>
    </row>
    <row r="59" spans="1:21" ht="18" customHeight="1" x14ac:dyDescent="0.2">
      <c r="C59" s="15"/>
      <c r="D59" s="15"/>
      <c r="E59" s="15"/>
      <c r="F59" s="15"/>
      <c r="G59" s="15"/>
      <c r="H59" s="16"/>
      <c r="I59" s="16"/>
      <c r="J59" s="17"/>
      <c r="K59" s="17"/>
      <c r="L59" s="17"/>
      <c r="M59" s="17"/>
      <c r="N59" s="15"/>
      <c r="O59" s="15"/>
      <c r="P59" s="15"/>
      <c r="Q59" s="15"/>
      <c r="R59" s="15"/>
      <c r="S59" s="15"/>
      <c r="T59" s="14"/>
      <c r="U59" s="14"/>
    </row>
    <row r="60" spans="1:21" ht="18" customHeight="1" x14ac:dyDescent="0.2">
      <c r="C60" s="15"/>
      <c r="D60" s="15"/>
      <c r="E60" s="15"/>
      <c r="F60" s="15"/>
      <c r="G60" s="15"/>
      <c r="H60" s="16"/>
      <c r="I60" s="16"/>
      <c r="J60" s="17"/>
      <c r="K60" s="17"/>
      <c r="L60" s="17"/>
      <c r="M60" s="17"/>
      <c r="N60" s="15"/>
      <c r="O60" s="15"/>
      <c r="P60" s="15"/>
      <c r="Q60" s="15"/>
      <c r="R60" s="15"/>
      <c r="S60" s="15"/>
      <c r="T60" s="14"/>
      <c r="U60" s="14"/>
    </row>
    <row r="61" spans="1:21" ht="18.75" customHeight="1" x14ac:dyDescent="0.2">
      <c r="C61" s="12"/>
      <c r="D61" s="12"/>
      <c r="E61" s="12"/>
      <c r="F61" s="12"/>
      <c r="G61" s="12"/>
      <c r="H61" s="13"/>
      <c r="I61" s="13"/>
      <c r="J61" s="6"/>
      <c r="K61" s="6"/>
      <c r="L61" s="6"/>
      <c r="M61" s="6"/>
      <c r="N61" s="12"/>
      <c r="O61" s="12"/>
      <c r="P61" s="12"/>
      <c r="Q61" s="12"/>
      <c r="R61" s="12"/>
      <c r="S61" s="12"/>
    </row>
    <row r="62" spans="1:21" ht="15" customHeight="1" x14ac:dyDescent="0.2">
      <c r="C62" s="12"/>
      <c r="D62" s="12"/>
      <c r="E62" s="12"/>
      <c r="F62" s="12"/>
      <c r="G62" s="12"/>
      <c r="H62" s="13"/>
      <c r="I62" s="13"/>
      <c r="J62" s="6"/>
      <c r="K62" s="6"/>
      <c r="L62" s="6"/>
      <c r="M62" s="6"/>
      <c r="N62" s="12"/>
      <c r="O62" s="12"/>
      <c r="P62" s="12"/>
      <c r="Q62" s="12"/>
      <c r="R62" s="12"/>
      <c r="S62" s="12"/>
    </row>
    <row r="63" spans="1:21" ht="23.25" customHeight="1" x14ac:dyDescent="0.2">
      <c r="C63" s="12"/>
      <c r="D63" s="12"/>
      <c r="E63" s="12"/>
      <c r="F63" s="12"/>
      <c r="G63" s="12"/>
      <c r="H63" s="13"/>
      <c r="I63" s="13"/>
      <c r="J63" s="6"/>
      <c r="K63" s="6"/>
      <c r="L63" s="6"/>
      <c r="M63" s="6"/>
      <c r="N63" s="12"/>
      <c r="O63" s="12"/>
      <c r="P63" s="12"/>
      <c r="Q63" s="12"/>
      <c r="R63" s="12"/>
      <c r="S63" s="12"/>
    </row>
    <row r="64" spans="1:21" ht="21" customHeight="1" x14ac:dyDescent="0.2">
      <c r="C64" s="12"/>
      <c r="D64" s="12"/>
      <c r="E64" s="12"/>
      <c r="F64" s="12"/>
      <c r="G64" s="12"/>
      <c r="H64" s="13"/>
      <c r="I64" s="13"/>
      <c r="J64" s="6"/>
      <c r="K64" s="6"/>
      <c r="L64" s="6"/>
      <c r="M64" s="6"/>
      <c r="N64" s="12"/>
      <c r="O64" s="12"/>
      <c r="P64" s="12"/>
      <c r="Q64" s="12"/>
      <c r="R64" s="12"/>
      <c r="S64" s="12"/>
    </row>
    <row r="65" spans="3:19" ht="19.5" customHeight="1" x14ac:dyDescent="0.2">
      <c r="C65" s="12"/>
      <c r="D65" s="12"/>
      <c r="E65" s="12"/>
      <c r="F65" s="12"/>
      <c r="G65" s="12"/>
      <c r="H65" s="13"/>
      <c r="I65" s="13"/>
      <c r="J65" s="6"/>
      <c r="K65" s="6"/>
      <c r="L65" s="6"/>
      <c r="M65" s="6"/>
      <c r="N65" s="12"/>
      <c r="O65" s="12"/>
      <c r="P65" s="12"/>
      <c r="Q65" s="12"/>
      <c r="R65" s="12"/>
      <c r="S65" s="12"/>
    </row>
    <row r="66" spans="3:19" ht="17.25" customHeight="1" x14ac:dyDescent="0.2"/>
  </sheetData>
  <mergeCells count="53">
    <mergeCell ref="P15:P16"/>
    <mergeCell ref="Q15:Q16"/>
    <mergeCell ref="R15:R16"/>
    <mergeCell ref="J15:J16"/>
    <mergeCell ref="K15:K16"/>
    <mergeCell ref="L15:L16"/>
    <mergeCell ref="M15:M16"/>
    <mergeCell ref="N15:N16"/>
    <mergeCell ref="O15:O16"/>
    <mergeCell ref="E13:E16"/>
    <mergeCell ref="G15:G16"/>
    <mergeCell ref="F15:F16"/>
    <mergeCell ref="H15:H16"/>
    <mergeCell ref="I15:I16"/>
    <mergeCell ref="E21:E23"/>
    <mergeCell ref="H32:H33"/>
    <mergeCell ref="E26:E27"/>
    <mergeCell ref="C28:C29"/>
    <mergeCell ref="D28:D29"/>
    <mergeCell ref="E28:E29"/>
    <mergeCell ref="I32:I33"/>
    <mergeCell ref="C34:C35"/>
    <mergeCell ref="D34:D35"/>
    <mergeCell ref="C36:C37"/>
    <mergeCell ref="D36:D37"/>
    <mergeCell ref="E36:E37"/>
    <mergeCell ref="C31:C33"/>
    <mergeCell ref="D31:D33"/>
    <mergeCell ref="E31:E33"/>
    <mergeCell ref="F32:F33"/>
    <mergeCell ref="G32:G33"/>
    <mergeCell ref="F8:F9"/>
    <mergeCell ref="G8:G9"/>
    <mergeCell ref="H8:H9"/>
    <mergeCell ref="I8:I9"/>
    <mergeCell ref="C8:C11"/>
    <mergeCell ref="D8:D11"/>
    <mergeCell ref="E8:E11"/>
    <mergeCell ref="A1:A2"/>
    <mergeCell ref="B1:P2"/>
    <mergeCell ref="C4:R4"/>
    <mergeCell ref="A5:E5"/>
    <mergeCell ref="F5:M5"/>
    <mergeCell ref="N5:R5"/>
    <mergeCell ref="A7:A36"/>
    <mergeCell ref="B7:B19"/>
    <mergeCell ref="C26:C27"/>
    <mergeCell ref="D26:D27"/>
    <mergeCell ref="B20:B39"/>
    <mergeCell ref="C21:C23"/>
    <mergeCell ref="D21:D23"/>
    <mergeCell ref="C13:C18"/>
    <mergeCell ref="D13:D18"/>
  </mergeCells>
  <conditionalFormatting sqref="F7:I8 H10:I11 F10:G13 F17:G18">
    <cfRule type="expression" priority="36">
      <formula>"si numero (1=0%); sino numero (2=50%); sino numero (3=100%)"</formula>
    </cfRule>
  </conditionalFormatting>
  <conditionalFormatting sqref="P7:P12 P14:P15 P17:P19">
    <cfRule type="containsText" dxfId="43" priority="34" operator="containsText" text="SI">
      <formula>NOT(ISERROR(SEARCH("SI",P7)))</formula>
    </cfRule>
    <cfRule type="containsText" dxfId="42" priority="35" operator="containsText" text="NO">
      <formula>NOT(ISERROR(SEARCH("NO",P7)))</formula>
    </cfRule>
  </conditionalFormatting>
  <conditionalFormatting sqref="Q7:Q8 Q10:Q12 Q14:Q15 Q17:Q19">
    <cfRule type="containsText" dxfId="41" priority="33" operator="containsText" text="NO">
      <formula>NOT(ISERROR(SEARCH("NO",Q7)))</formula>
    </cfRule>
  </conditionalFormatting>
  <conditionalFormatting sqref="Q7:Q8 Q10:Q12 Q14:Q15 Q17:Q19">
    <cfRule type="containsText" dxfId="40" priority="32" operator="containsText" text="SI">
      <formula>NOT(ISERROR(SEARCH("SI",Q7)))</formula>
    </cfRule>
  </conditionalFormatting>
  <conditionalFormatting sqref="L7:M12 L14:M15 L17:M48">
    <cfRule type="colorScale" priority="31">
      <colorScale>
        <cfvo type="num" val="1"/>
        <cfvo type="num" val="2"/>
        <cfvo type="num" val="3"/>
        <color rgb="FFFF0000"/>
        <color rgb="FFFFFF00"/>
        <color rgb="FF00B050"/>
      </colorScale>
    </cfRule>
  </conditionalFormatting>
  <conditionalFormatting sqref="H12:I12 H14:I15">
    <cfRule type="expression" priority="30">
      <formula>"si numero (1=0%); sino numero (2=50%); sino numero (3=100%)"</formula>
    </cfRule>
  </conditionalFormatting>
  <conditionalFormatting sqref="H17:I17">
    <cfRule type="expression" priority="29">
      <formula>"si numero (1=0%); sino numero (2=50%); sino numero (3=100%)"</formula>
    </cfRule>
  </conditionalFormatting>
  <conditionalFormatting sqref="H18:I18">
    <cfRule type="expression" priority="28">
      <formula>"si numero (1=0%); sino numero (2=50%); sino numero (3=100%)"</formula>
    </cfRule>
  </conditionalFormatting>
  <conditionalFormatting sqref="H19:I19">
    <cfRule type="expression" priority="27">
      <formula>"si numero (1=0%); sino numero (2=50%); sino numero (3=100%)"</formula>
    </cfRule>
  </conditionalFormatting>
  <conditionalFormatting sqref="H20:I20">
    <cfRule type="expression" priority="26">
      <formula>"si numero (1=0%); sino numero (2=50%); sino numero (3=100%)"</formula>
    </cfRule>
  </conditionalFormatting>
  <conditionalFormatting sqref="Q20">
    <cfRule type="containsText" dxfId="39" priority="25" operator="containsText" text="NO">
      <formula>NOT(ISERROR(SEARCH("NO",Q20)))</formula>
    </cfRule>
  </conditionalFormatting>
  <conditionalFormatting sqref="Q20">
    <cfRule type="containsText" dxfId="38" priority="24" operator="containsText" text="SI">
      <formula>NOT(ISERROR(SEARCH("SI",Q20)))</formula>
    </cfRule>
  </conditionalFormatting>
  <conditionalFormatting sqref="F21:G21 F22:F23">
    <cfRule type="expression" priority="23">
      <formula>"si numero (1=0%); sino numero (2=50%); sino numero (3=100%)"</formula>
    </cfRule>
  </conditionalFormatting>
  <conditionalFormatting sqref="H21:I23">
    <cfRule type="expression" priority="22">
      <formula>"si numero (1=0%); sino numero (2=50%); sino numero (3=100%)"</formula>
    </cfRule>
  </conditionalFormatting>
  <conditionalFormatting sqref="H24:I24">
    <cfRule type="expression" priority="21">
      <formula>"si numero (1=0%); sino numero (2=50%); sino numero (3=100%)"</formula>
    </cfRule>
  </conditionalFormatting>
  <conditionalFormatting sqref="H26:I26">
    <cfRule type="expression" priority="20">
      <formula>"si numero (1=0%); sino numero (2=50%); sino numero (3=100%)"</formula>
    </cfRule>
  </conditionalFormatting>
  <conditionalFormatting sqref="H27:I27">
    <cfRule type="expression" priority="19">
      <formula>"si numero (1=0%); sino numero (2=50%); sino numero (3=100%)"</formula>
    </cfRule>
  </conditionalFormatting>
  <conditionalFormatting sqref="H25:I25">
    <cfRule type="expression" priority="18">
      <formula>"si numero (1=0%); sino numero (2=50%); sino numero (3=100%)"</formula>
    </cfRule>
  </conditionalFormatting>
  <conditionalFormatting sqref="H28:I28">
    <cfRule type="expression" priority="17">
      <formula>"si numero (1=0%); sino numero (2=50%); sino numero (3=100%)"</formula>
    </cfRule>
  </conditionalFormatting>
  <conditionalFormatting sqref="H29:I29">
    <cfRule type="expression" priority="16">
      <formula>"si numero (1=0%); sino numero (2=50%); sino numero (3=100%)"</formula>
    </cfRule>
  </conditionalFormatting>
  <conditionalFormatting sqref="H30:I30">
    <cfRule type="expression" priority="15">
      <formula>"si numero (1=0%); sino numero (2=50%); sino numero (3=100%)"</formula>
    </cfRule>
  </conditionalFormatting>
  <conditionalFormatting sqref="H31:I31">
    <cfRule type="expression" priority="14">
      <formula>"si numero (1=0%); sino numero (2=50%); sino numero (3=100%)"</formula>
    </cfRule>
  </conditionalFormatting>
  <conditionalFormatting sqref="H32:I32">
    <cfRule type="expression" priority="13">
      <formula>"si numero (1=0%); sino numero (2=50%); sino numero (3=100%)"</formula>
    </cfRule>
  </conditionalFormatting>
  <conditionalFormatting sqref="H34:I34">
    <cfRule type="expression" priority="12">
      <formula>"si numero (1=0%); sino numero (2=50%); sino numero (3=100%)"</formula>
    </cfRule>
  </conditionalFormatting>
  <conditionalFormatting sqref="H35:I35">
    <cfRule type="expression" priority="11">
      <formula>"si numero (1=0%); sino numero (2=50%); sino numero (3=100%)"</formula>
    </cfRule>
  </conditionalFormatting>
  <conditionalFormatting sqref="H36:I36">
    <cfRule type="expression" priority="10">
      <formula>"si numero (1=0%); sino numero (2=50%); sino numero (3=100%)"</formula>
    </cfRule>
  </conditionalFormatting>
  <conditionalFormatting sqref="H37:I37">
    <cfRule type="expression" priority="9">
      <formula>"si numero (1=0%); sino numero (2=50%); sino numero (3=100%)"</formula>
    </cfRule>
  </conditionalFormatting>
  <conditionalFormatting sqref="H38:I38">
    <cfRule type="expression" priority="8">
      <formula>"si numero (1=0%); sino numero (2=50%); sino numero (3=100%)"</formula>
    </cfRule>
  </conditionalFormatting>
  <conditionalFormatting sqref="H39:I39">
    <cfRule type="expression" priority="7">
      <formula>"si numero (1=0%); sino numero (2=50%); sino numero (3=100%)"</formula>
    </cfRule>
  </conditionalFormatting>
  <conditionalFormatting sqref="P13">
    <cfRule type="containsText" dxfId="37" priority="5" operator="containsText" text="SI">
      <formula>NOT(ISERROR(SEARCH("SI",P13)))</formula>
    </cfRule>
    <cfRule type="containsText" dxfId="36" priority="6" operator="containsText" text="NO">
      <formula>NOT(ISERROR(SEARCH("NO",P13)))</formula>
    </cfRule>
  </conditionalFormatting>
  <conditionalFormatting sqref="Q13">
    <cfRule type="containsText" dxfId="35" priority="4" operator="containsText" text="NO">
      <formula>NOT(ISERROR(SEARCH("NO",Q13)))</formula>
    </cfRule>
  </conditionalFormatting>
  <conditionalFormatting sqref="Q13">
    <cfRule type="containsText" dxfId="34" priority="3" operator="containsText" text="SI">
      <formula>NOT(ISERROR(SEARCH("SI",Q13)))</formula>
    </cfRule>
  </conditionalFormatting>
  <conditionalFormatting sqref="L13:M13">
    <cfRule type="colorScale" priority="2">
      <colorScale>
        <cfvo type="num" val="1"/>
        <cfvo type="num" val="2"/>
        <cfvo type="num" val="3"/>
        <color rgb="FFFF0000"/>
        <color rgb="FFFFFF00"/>
        <color rgb="FF00B050"/>
      </colorScale>
    </cfRule>
  </conditionalFormatting>
  <conditionalFormatting sqref="H13:I13">
    <cfRule type="expression" priority="1">
      <formula>"si numero (1=0%); sino numero (2=50%); sino numero (3=100%)"</formula>
    </cfRule>
  </conditionalFormatting>
  <printOptions horizontalCentered="1"/>
  <pageMargins left="0.19685039370078741" right="0.19685039370078741" top="0.74803149606299213" bottom="0.74803149606299213" header="0.31496062992125984" footer="0.31496062992125984"/>
  <pageSetup paperSize="5" scale="58"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47"/>
  <sheetViews>
    <sheetView view="pageBreakPreview" topLeftCell="A17" zoomScale="90" zoomScaleNormal="120" zoomScaleSheetLayoutView="90" workbookViewId="0">
      <selection activeCell="C7" sqref="C7"/>
    </sheetView>
  </sheetViews>
  <sheetFormatPr baseColWidth="10" defaultColWidth="19" defaultRowHeight="12.75" x14ac:dyDescent="0.2"/>
  <cols>
    <col min="1" max="1" width="30.7109375" style="1" customWidth="1"/>
    <col min="2" max="2" width="39.140625" style="1" customWidth="1"/>
    <col min="3" max="3" width="47.85546875" style="1" customWidth="1"/>
    <col min="4" max="4" width="34.42578125" style="1" customWidth="1"/>
    <col min="5" max="5" width="37.28515625" style="1" customWidth="1"/>
    <col min="6" max="6" width="6.85546875" style="1" customWidth="1"/>
    <col min="7" max="7" width="33.28515625" style="1" customWidth="1"/>
    <col min="8" max="8" width="6.42578125" style="4" customWidth="1"/>
    <col min="9" max="9" width="5.28515625" style="4" customWidth="1"/>
    <col min="10" max="10" width="35.42578125" style="5" customWidth="1"/>
    <col min="11" max="11" width="10.5703125" style="5" customWidth="1"/>
    <col min="12" max="12" width="8.140625" style="5" customWidth="1"/>
    <col min="13" max="13" width="12.140625" style="5" customWidth="1"/>
    <col min="14" max="14" width="14.5703125" style="1" customWidth="1"/>
    <col min="15" max="15" width="19" style="1"/>
    <col min="16" max="16" width="15.28515625" style="1" customWidth="1"/>
    <col min="17" max="17" width="25.42578125" style="1" customWidth="1"/>
    <col min="18" max="18" width="28.7109375" style="1" customWidth="1"/>
    <col min="19" max="16384" width="19" style="1"/>
  </cols>
  <sheetData>
    <row r="1" spans="1:21" s="20" customFormat="1" ht="41.25" customHeight="1" x14ac:dyDescent="0.2">
      <c r="A1" s="458"/>
      <c r="B1" s="459" t="s">
        <v>10</v>
      </c>
      <c r="C1" s="459"/>
      <c r="D1" s="459"/>
      <c r="E1" s="459"/>
      <c r="F1" s="459"/>
      <c r="G1" s="459"/>
      <c r="H1" s="459"/>
      <c r="I1" s="459"/>
      <c r="J1" s="459"/>
      <c r="K1" s="459"/>
      <c r="L1" s="459"/>
      <c r="M1" s="459"/>
      <c r="N1" s="459"/>
      <c r="O1" s="459"/>
      <c r="P1" s="459"/>
      <c r="Q1" s="18" t="s">
        <v>0</v>
      </c>
      <c r="R1" s="19" t="s">
        <v>9</v>
      </c>
    </row>
    <row r="2" spans="1:21" s="20" customFormat="1" ht="32.25" customHeight="1" x14ac:dyDescent="0.2">
      <c r="A2" s="458"/>
      <c r="B2" s="459"/>
      <c r="C2" s="459"/>
      <c r="D2" s="459"/>
      <c r="E2" s="459"/>
      <c r="F2" s="459"/>
      <c r="G2" s="459"/>
      <c r="H2" s="459"/>
      <c r="I2" s="459"/>
      <c r="J2" s="459"/>
      <c r="K2" s="459"/>
      <c r="L2" s="459"/>
      <c r="M2" s="459"/>
      <c r="N2" s="459"/>
      <c r="O2" s="459"/>
      <c r="P2" s="459"/>
      <c r="Q2" s="18" t="s">
        <v>1</v>
      </c>
      <c r="R2" s="19" t="s">
        <v>2</v>
      </c>
    </row>
    <row r="3" spans="1:21" ht="22.5" customHeight="1" thickBot="1" x14ac:dyDescent="0.25">
      <c r="A3" s="7"/>
      <c r="B3" s="3"/>
      <c r="C3" s="3"/>
      <c r="D3" s="3"/>
      <c r="E3" s="3"/>
      <c r="F3" s="3"/>
      <c r="G3" s="3"/>
      <c r="H3" s="11"/>
      <c r="I3" s="11"/>
      <c r="J3" s="3"/>
      <c r="K3" s="3"/>
      <c r="L3" s="3"/>
      <c r="M3" s="3"/>
      <c r="N3" s="3"/>
      <c r="O3" s="3"/>
      <c r="P3" s="3"/>
      <c r="Q3" s="8"/>
      <c r="R3" s="9"/>
    </row>
    <row r="4" spans="1:21" ht="27.75" customHeight="1" thickBot="1" x14ac:dyDescent="0.25">
      <c r="A4" s="35" t="s">
        <v>16</v>
      </c>
      <c r="B4" s="142"/>
      <c r="C4" s="460" t="s">
        <v>26</v>
      </c>
      <c r="D4" s="461"/>
      <c r="E4" s="461"/>
      <c r="F4" s="461"/>
      <c r="G4" s="461"/>
      <c r="H4" s="461"/>
      <c r="I4" s="461"/>
      <c r="J4" s="461"/>
      <c r="K4" s="461"/>
      <c r="L4" s="461"/>
      <c r="M4" s="461"/>
      <c r="N4" s="461"/>
      <c r="O4" s="461"/>
      <c r="P4" s="461"/>
      <c r="Q4" s="461"/>
      <c r="R4" s="462"/>
    </row>
    <row r="5" spans="1:21" ht="69" customHeight="1" thickBot="1" x14ac:dyDescent="0.25">
      <c r="A5" s="463" t="s">
        <v>25</v>
      </c>
      <c r="B5" s="464"/>
      <c r="C5" s="464"/>
      <c r="D5" s="464"/>
      <c r="E5" s="465"/>
      <c r="F5" s="463" t="s">
        <v>18</v>
      </c>
      <c r="G5" s="464"/>
      <c r="H5" s="464"/>
      <c r="I5" s="464"/>
      <c r="J5" s="464"/>
      <c r="K5" s="464"/>
      <c r="L5" s="464"/>
      <c r="M5" s="465"/>
      <c r="N5" s="463" t="s">
        <v>19</v>
      </c>
      <c r="O5" s="464"/>
      <c r="P5" s="464"/>
      <c r="Q5" s="464"/>
      <c r="R5" s="465"/>
    </row>
    <row r="6" spans="1:21" ht="126" customHeight="1" thickBot="1" x14ac:dyDescent="0.25">
      <c r="A6" s="36" t="s">
        <v>257</v>
      </c>
      <c r="B6" s="36" t="s">
        <v>4</v>
      </c>
      <c r="C6" s="46" t="s">
        <v>17</v>
      </c>
      <c r="D6" s="46" t="s">
        <v>5</v>
      </c>
      <c r="E6" s="46" t="s">
        <v>6</v>
      </c>
      <c r="F6" s="37" t="s">
        <v>7</v>
      </c>
      <c r="G6" s="36" t="s">
        <v>8</v>
      </c>
      <c r="H6" s="37" t="s">
        <v>13</v>
      </c>
      <c r="I6" s="37" t="s">
        <v>14</v>
      </c>
      <c r="J6" s="36" t="s">
        <v>20</v>
      </c>
      <c r="K6" s="37" t="s">
        <v>21</v>
      </c>
      <c r="L6" s="37" t="s">
        <v>27</v>
      </c>
      <c r="M6" s="37" t="s">
        <v>22</v>
      </c>
      <c r="N6" s="37" t="s">
        <v>23</v>
      </c>
      <c r="O6" s="36" t="s">
        <v>15</v>
      </c>
      <c r="P6" s="38" t="s">
        <v>24</v>
      </c>
      <c r="Q6" s="36" t="s">
        <v>11</v>
      </c>
      <c r="R6" s="39" t="s">
        <v>12</v>
      </c>
    </row>
    <row r="7" spans="1:21" ht="135.75" customHeight="1" x14ac:dyDescent="0.2">
      <c r="A7" s="474" t="s">
        <v>854</v>
      </c>
      <c r="B7" s="149" t="s">
        <v>853</v>
      </c>
      <c r="C7" s="290" t="s">
        <v>852</v>
      </c>
      <c r="D7" s="289" t="s">
        <v>851</v>
      </c>
      <c r="E7" s="216" t="s">
        <v>850</v>
      </c>
      <c r="F7" s="288">
        <v>3</v>
      </c>
      <c r="G7" s="287" t="s">
        <v>849</v>
      </c>
      <c r="H7" s="234"/>
      <c r="I7" s="201"/>
      <c r="J7" s="154" t="s">
        <v>848</v>
      </c>
      <c r="K7" s="40">
        <f t="shared" ref="K7:K29" si="0">(100/37)</f>
        <v>2.7027027027027026</v>
      </c>
      <c r="L7" s="41">
        <v>1</v>
      </c>
      <c r="M7" s="41" t="str">
        <f t="shared" ref="M7:M29" si="1">IF(L7=1,"0%",IF(L7=2,"50%",IF(L7=3,"100%","Null")))</f>
        <v>0%</v>
      </c>
      <c r="N7" s="42">
        <f t="shared" ref="N7:N29" si="2">IF(L7=1,0,IF(L7=2,K7/2,IF(L7=3,K7)))</f>
        <v>0</v>
      </c>
      <c r="O7" s="286" t="s">
        <v>847</v>
      </c>
      <c r="P7" s="285"/>
      <c r="Q7" s="54"/>
      <c r="R7" s="284" t="s">
        <v>846</v>
      </c>
    </row>
    <row r="8" spans="1:21" ht="145.5" customHeight="1" x14ac:dyDescent="0.2">
      <c r="A8" s="475"/>
      <c r="B8" s="605" t="s">
        <v>845</v>
      </c>
      <c r="C8" s="236" t="s">
        <v>844</v>
      </c>
      <c r="D8" s="128" t="s">
        <v>843</v>
      </c>
      <c r="E8" s="146" t="s">
        <v>842</v>
      </c>
      <c r="F8" s="146"/>
      <c r="G8" s="146" t="s">
        <v>841</v>
      </c>
      <c r="H8" s="234"/>
      <c r="I8" s="201"/>
      <c r="J8" s="207" t="s">
        <v>840</v>
      </c>
      <c r="K8" s="40">
        <f t="shared" si="0"/>
        <v>2.7027027027027026</v>
      </c>
      <c r="L8" s="41">
        <v>3</v>
      </c>
      <c r="M8" s="41" t="str">
        <f t="shared" si="1"/>
        <v>100%</v>
      </c>
      <c r="N8" s="42">
        <f t="shared" si="2"/>
        <v>2.7027027027027026</v>
      </c>
      <c r="O8" s="216" t="s">
        <v>839</v>
      </c>
      <c r="P8" s="10"/>
      <c r="Q8" s="52" t="s">
        <v>133</v>
      </c>
      <c r="R8" s="216" t="s">
        <v>838</v>
      </c>
    </row>
    <row r="9" spans="1:21" ht="155.25" customHeight="1" x14ac:dyDescent="0.2">
      <c r="A9" s="475"/>
      <c r="B9" s="606"/>
      <c r="C9" s="153" t="s">
        <v>837</v>
      </c>
      <c r="D9" s="128" t="s">
        <v>836</v>
      </c>
      <c r="E9" s="283" t="s">
        <v>835</v>
      </c>
      <c r="F9" s="144">
        <v>2</v>
      </c>
      <c r="G9" s="152" t="s">
        <v>834</v>
      </c>
      <c r="H9" s="234"/>
      <c r="I9" s="201"/>
      <c r="J9" s="207" t="s">
        <v>833</v>
      </c>
      <c r="K9" s="40">
        <f t="shared" si="0"/>
        <v>2.7027027027027026</v>
      </c>
      <c r="L9" s="41">
        <v>1</v>
      </c>
      <c r="M9" s="41" t="str">
        <f t="shared" si="1"/>
        <v>0%</v>
      </c>
      <c r="N9" s="42">
        <f t="shared" si="2"/>
        <v>0</v>
      </c>
      <c r="O9" s="51"/>
      <c r="P9" s="207"/>
      <c r="Q9" s="52"/>
      <c r="R9" s="51"/>
    </row>
    <row r="10" spans="1:21" ht="124.5" customHeight="1" x14ac:dyDescent="0.2">
      <c r="A10" s="475"/>
      <c r="B10" s="607"/>
      <c r="C10" s="477" t="s">
        <v>832</v>
      </c>
      <c r="D10" s="282" t="s">
        <v>831</v>
      </c>
      <c r="E10" s="281" t="s">
        <v>830</v>
      </c>
      <c r="F10" s="24"/>
      <c r="G10" s="24" t="s">
        <v>829</v>
      </c>
      <c r="H10" s="234"/>
      <c r="I10" s="130"/>
      <c r="J10" s="207"/>
      <c r="K10" s="40">
        <f t="shared" si="0"/>
        <v>2.7027027027027026</v>
      </c>
      <c r="L10" s="41">
        <v>1</v>
      </c>
      <c r="M10" s="41" t="str">
        <f t="shared" si="1"/>
        <v>0%</v>
      </c>
      <c r="N10" s="42">
        <f t="shared" si="2"/>
        <v>0</v>
      </c>
      <c r="O10" s="51"/>
      <c r="P10" s="207"/>
      <c r="Q10" s="52" t="s">
        <v>133</v>
      </c>
      <c r="R10" s="51"/>
    </row>
    <row r="11" spans="1:21" ht="112.5" customHeight="1" x14ac:dyDescent="0.2">
      <c r="A11" s="475"/>
      <c r="B11" s="607"/>
      <c r="C11" s="478"/>
      <c r="D11" s="161"/>
      <c r="E11" s="281" t="s">
        <v>828</v>
      </c>
      <c r="F11" s="24"/>
      <c r="G11" s="24" t="s">
        <v>827</v>
      </c>
      <c r="H11" s="234"/>
      <c r="I11" s="130"/>
      <c r="J11" s="207"/>
      <c r="K11" s="40">
        <f t="shared" si="0"/>
        <v>2.7027027027027026</v>
      </c>
      <c r="L11" s="41">
        <v>1</v>
      </c>
      <c r="M11" s="41" t="str">
        <f t="shared" si="1"/>
        <v>0%</v>
      </c>
      <c r="N11" s="42">
        <f t="shared" si="2"/>
        <v>0</v>
      </c>
      <c r="O11" s="56"/>
      <c r="P11" s="207"/>
      <c r="Q11" s="52" t="s">
        <v>133</v>
      </c>
      <c r="R11" s="51"/>
    </row>
    <row r="12" spans="1:21" ht="109.5" customHeight="1" x14ac:dyDescent="0.2">
      <c r="A12" s="475"/>
      <c r="B12" s="607"/>
      <c r="C12" s="479"/>
      <c r="D12" s="162"/>
      <c r="E12" s="281" t="s">
        <v>826</v>
      </c>
      <c r="F12" s="24">
        <v>2</v>
      </c>
      <c r="G12" s="24" t="s">
        <v>825</v>
      </c>
      <c r="H12" s="234"/>
      <c r="I12" s="130"/>
      <c r="J12" s="207"/>
      <c r="K12" s="40">
        <f t="shared" si="0"/>
        <v>2.7027027027027026</v>
      </c>
      <c r="L12" s="41">
        <v>1</v>
      </c>
      <c r="M12" s="41" t="str">
        <f t="shared" si="1"/>
        <v>0%</v>
      </c>
      <c r="N12" s="42">
        <f t="shared" si="2"/>
        <v>0</v>
      </c>
      <c r="O12" s="51"/>
      <c r="P12" s="207"/>
      <c r="Q12" s="52" t="s">
        <v>133</v>
      </c>
      <c r="R12" s="51"/>
    </row>
    <row r="13" spans="1:21" ht="150.75" customHeight="1" x14ac:dyDescent="0.2">
      <c r="A13" s="475"/>
      <c r="B13" s="116"/>
      <c r="C13" s="262"/>
      <c r="D13" s="22"/>
      <c r="E13" s="204"/>
      <c r="F13" s="254"/>
      <c r="G13" s="261"/>
      <c r="H13" s="234"/>
      <c r="I13" s="130"/>
      <c r="J13" s="24"/>
      <c r="K13" s="40">
        <f t="shared" si="0"/>
        <v>2.7027027027027026</v>
      </c>
      <c r="L13" s="41">
        <v>1</v>
      </c>
      <c r="M13" s="41" t="str">
        <f t="shared" si="1"/>
        <v>0%</v>
      </c>
      <c r="N13" s="42">
        <f t="shared" si="2"/>
        <v>0</v>
      </c>
      <c r="O13" s="203"/>
      <c r="P13" s="22"/>
      <c r="Q13" s="200"/>
      <c r="R13" s="191"/>
      <c r="S13" s="15"/>
      <c r="T13" s="14"/>
      <c r="U13" s="14"/>
    </row>
    <row r="14" spans="1:21" ht="114.75" customHeight="1" x14ac:dyDescent="0.2">
      <c r="A14" s="475"/>
      <c r="B14" s="116"/>
      <c r="C14" s="260"/>
      <c r="D14" s="22"/>
      <c r="E14" s="202"/>
      <c r="F14" s="254"/>
      <c r="G14" s="259"/>
      <c r="H14" s="234"/>
      <c r="I14" s="130"/>
      <c r="J14" s="24"/>
      <c r="K14" s="40">
        <f t="shared" si="0"/>
        <v>2.7027027027027026</v>
      </c>
      <c r="L14" s="41">
        <v>1</v>
      </c>
      <c r="M14" s="41" t="str">
        <f t="shared" si="1"/>
        <v>0%</v>
      </c>
      <c r="N14" s="42">
        <f t="shared" si="2"/>
        <v>0</v>
      </c>
      <c r="O14" s="191"/>
      <c r="P14" s="22"/>
      <c r="Q14" s="200"/>
      <c r="R14" s="191"/>
      <c r="S14" s="15"/>
      <c r="T14" s="14"/>
      <c r="U14" s="14"/>
    </row>
    <row r="15" spans="1:21" ht="130.5" customHeight="1" x14ac:dyDescent="0.2">
      <c r="A15" s="475"/>
      <c r="B15" s="116"/>
      <c r="C15" s="258"/>
      <c r="D15" s="22"/>
      <c r="E15" s="257"/>
      <c r="F15" s="196"/>
      <c r="G15" s="195"/>
      <c r="H15" s="234"/>
      <c r="I15" s="130"/>
      <c r="J15" s="24"/>
      <c r="K15" s="40">
        <f t="shared" si="0"/>
        <v>2.7027027027027026</v>
      </c>
      <c r="L15" s="41">
        <v>1</v>
      </c>
      <c r="M15" s="41" t="str">
        <f t="shared" si="1"/>
        <v>0%</v>
      </c>
      <c r="N15" s="42">
        <f t="shared" si="2"/>
        <v>0</v>
      </c>
      <c r="O15" s="193"/>
      <c r="P15" s="22"/>
      <c r="Q15" s="192"/>
      <c r="R15" s="193"/>
      <c r="S15" s="15"/>
      <c r="T15" s="14"/>
      <c r="U15" s="14"/>
    </row>
    <row r="16" spans="1:21" ht="92.25" customHeight="1" x14ac:dyDescent="0.2">
      <c r="A16" s="475"/>
      <c r="B16" s="116"/>
      <c r="C16" s="256"/>
      <c r="D16" s="22"/>
      <c r="E16" s="197"/>
      <c r="F16" s="196"/>
      <c r="G16" s="195"/>
      <c r="H16" s="234"/>
      <c r="I16" s="130"/>
      <c r="J16" s="24"/>
      <c r="K16" s="40">
        <f t="shared" si="0"/>
        <v>2.7027027027027026</v>
      </c>
      <c r="L16" s="41">
        <v>1</v>
      </c>
      <c r="M16" s="41" t="str">
        <f t="shared" si="1"/>
        <v>0%</v>
      </c>
      <c r="N16" s="42">
        <f t="shared" si="2"/>
        <v>0</v>
      </c>
      <c r="O16" s="193"/>
      <c r="P16" s="22"/>
      <c r="Q16" s="200"/>
      <c r="R16" s="193"/>
      <c r="S16" s="15"/>
      <c r="T16" s="14"/>
      <c r="U16" s="14"/>
    </row>
    <row r="17" spans="1:21" ht="90.75" customHeight="1" x14ac:dyDescent="0.2">
      <c r="A17" s="476"/>
      <c r="B17" s="117"/>
      <c r="C17" s="255"/>
      <c r="D17" s="22"/>
      <c r="E17" s="72"/>
      <c r="F17" s="254"/>
      <c r="G17" s="253"/>
      <c r="H17" s="234"/>
      <c r="I17" s="130"/>
      <c r="J17" s="24"/>
      <c r="K17" s="40">
        <f t="shared" si="0"/>
        <v>2.7027027027027026</v>
      </c>
      <c r="L17" s="41">
        <v>1</v>
      </c>
      <c r="M17" s="41" t="str">
        <f t="shared" si="1"/>
        <v>0%</v>
      </c>
      <c r="N17" s="42">
        <f t="shared" si="2"/>
        <v>0</v>
      </c>
      <c r="O17" s="191"/>
      <c r="P17" s="22"/>
      <c r="Q17" s="192"/>
      <c r="R17" s="191"/>
      <c r="S17" s="15"/>
      <c r="T17" s="14"/>
      <c r="U17" s="14"/>
    </row>
    <row r="18" spans="1:21" ht="71.25" customHeight="1" x14ac:dyDescent="0.2">
      <c r="A18" s="26"/>
      <c r="B18" s="26"/>
      <c r="C18" s="27"/>
      <c r="D18" s="22"/>
      <c r="E18" s="22"/>
      <c r="F18" s="22"/>
      <c r="G18" s="22"/>
      <c r="H18" s="23"/>
      <c r="I18" s="23"/>
      <c r="J18" s="24"/>
      <c r="K18" s="40">
        <f t="shared" si="0"/>
        <v>2.7027027027027026</v>
      </c>
      <c r="L18" s="41">
        <v>1</v>
      </c>
      <c r="M18" s="41" t="str">
        <f t="shared" si="1"/>
        <v>0%</v>
      </c>
      <c r="N18" s="42">
        <f t="shared" si="2"/>
        <v>0</v>
      </c>
      <c r="O18" s="22"/>
      <c r="P18" s="22"/>
      <c r="Q18" s="22"/>
      <c r="R18" s="22"/>
      <c r="S18" s="15"/>
      <c r="T18" s="14"/>
      <c r="U18" s="14"/>
    </row>
    <row r="19" spans="1:21" ht="70.5" customHeight="1" x14ac:dyDescent="0.2">
      <c r="A19" s="26"/>
      <c r="B19" s="26"/>
      <c r="C19" s="27"/>
      <c r="D19" s="15"/>
      <c r="E19" s="22"/>
      <c r="F19" s="22"/>
      <c r="G19" s="22"/>
      <c r="H19" s="23"/>
      <c r="I19" s="23"/>
      <c r="J19" s="24"/>
      <c r="K19" s="40">
        <f t="shared" si="0"/>
        <v>2.7027027027027026</v>
      </c>
      <c r="L19" s="41">
        <v>1</v>
      </c>
      <c r="M19" s="41" t="str">
        <f t="shared" si="1"/>
        <v>0%</v>
      </c>
      <c r="N19" s="42">
        <f t="shared" si="2"/>
        <v>0</v>
      </c>
      <c r="O19" s="22"/>
      <c r="P19" s="22"/>
      <c r="Q19" s="22"/>
      <c r="R19" s="22"/>
      <c r="S19" s="15"/>
      <c r="T19" s="14"/>
      <c r="U19" s="14"/>
    </row>
    <row r="20" spans="1:21" ht="60.75" customHeight="1" x14ac:dyDescent="0.2">
      <c r="A20" s="26"/>
      <c r="B20" s="26"/>
      <c r="C20" s="27"/>
      <c r="D20" s="15"/>
      <c r="E20" s="22"/>
      <c r="F20" s="22"/>
      <c r="G20" s="22"/>
      <c r="H20" s="23"/>
      <c r="I20" s="23"/>
      <c r="J20" s="24"/>
      <c r="K20" s="40">
        <f t="shared" si="0"/>
        <v>2.7027027027027026</v>
      </c>
      <c r="L20" s="41">
        <v>1</v>
      </c>
      <c r="M20" s="41" t="str">
        <f t="shared" si="1"/>
        <v>0%</v>
      </c>
      <c r="N20" s="42">
        <f t="shared" si="2"/>
        <v>0</v>
      </c>
      <c r="O20" s="22"/>
      <c r="P20" s="22"/>
      <c r="Q20" s="22"/>
      <c r="R20" s="22"/>
      <c r="S20" s="15"/>
      <c r="T20" s="14"/>
      <c r="U20" s="14"/>
    </row>
    <row r="21" spans="1:21" ht="71.25" customHeight="1" x14ac:dyDescent="0.2">
      <c r="A21" s="26"/>
      <c r="B21" s="26"/>
      <c r="C21" s="27"/>
      <c r="D21" s="15"/>
      <c r="E21" s="22"/>
      <c r="F21" s="22"/>
      <c r="G21" s="22"/>
      <c r="H21" s="23"/>
      <c r="I21" s="23"/>
      <c r="J21" s="24"/>
      <c r="K21" s="40">
        <f t="shared" si="0"/>
        <v>2.7027027027027026</v>
      </c>
      <c r="L21" s="41">
        <v>1</v>
      </c>
      <c r="M21" s="41" t="str">
        <f t="shared" si="1"/>
        <v>0%</v>
      </c>
      <c r="N21" s="42">
        <f t="shared" si="2"/>
        <v>0</v>
      </c>
      <c r="O21" s="22"/>
      <c r="P21" s="22"/>
      <c r="Q21" s="22"/>
      <c r="R21" s="22"/>
      <c r="S21" s="15"/>
      <c r="T21" s="14"/>
      <c r="U21" s="14"/>
    </row>
    <row r="22" spans="1:21" ht="57.75" customHeight="1" x14ac:dyDescent="0.2">
      <c r="A22" s="26"/>
      <c r="B22" s="26"/>
      <c r="C22" s="27"/>
      <c r="D22" s="15"/>
      <c r="E22" s="22"/>
      <c r="F22" s="22"/>
      <c r="G22" s="22"/>
      <c r="H22" s="23"/>
      <c r="I22" s="23"/>
      <c r="J22" s="24"/>
      <c r="K22" s="40">
        <f t="shared" si="0"/>
        <v>2.7027027027027026</v>
      </c>
      <c r="L22" s="41">
        <v>1</v>
      </c>
      <c r="M22" s="41" t="str">
        <f t="shared" si="1"/>
        <v>0%</v>
      </c>
      <c r="N22" s="42">
        <f t="shared" si="2"/>
        <v>0</v>
      </c>
      <c r="O22" s="22"/>
      <c r="P22" s="22"/>
      <c r="Q22" s="22"/>
      <c r="R22" s="22"/>
      <c r="S22" s="15"/>
      <c r="T22" s="14"/>
      <c r="U22" s="14"/>
    </row>
    <row r="23" spans="1:21" ht="71.25" customHeight="1" x14ac:dyDescent="0.2">
      <c r="A23" s="26"/>
      <c r="B23" s="26"/>
      <c r="C23" s="27"/>
      <c r="D23" s="15"/>
      <c r="E23" s="22"/>
      <c r="F23" s="22"/>
      <c r="G23" s="22"/>
      <c r="H23" s="23"/>
      <c r="I23" s="23"/>
      <c r="J23" s="24"/>
      <c r="K23" s="40">
        <f t="shared" si="0"/>
        <v>2.7027027027027026</v>
      </c>
      <c r="L23" s="41">
        <v>1</v>
      </c>
      <c r="M23" s="41" t="str">
        <f t="shared" si="1"/>
        <v>0%</v>
      </c>
      <c r="N23" s="42">
        <f t="shared" si="2"/>
        <v>0</v>
      </c>
      <c r="O23" s="22"/>
      <c r="P23" s="22"/>
      <c r="Q23" s="22"/>
      <c r="R23" s="22"/>
      <c r="S23" s="15"/>
      <c r="T23" s="14"/>
      <c r="U23" s="14"/>
    </row>
    <row r="24" spans="1:21" ht="72" customHeight="1" x14ac:dyDescent="0.2">
      <c r="A24" s="26"/>
      <c r="B24" s="26"/>
      <c r="C24" s="27"/>
      <c r="D24" s="15"/>
      <c r="E24" s="22"/>
      <c r="F24" s="22"/>
      <c r="G24" s="22"/>
      <c r="H24" s="23"/>
      <c r="I24" s="23"/>
      <c r="J24" s="24"/>
      <c r="K24" s="40">
        <f t="shared" si="0"/>
        <v>2.7027027027027026</v>
      </c>
      <c r="L24" s="41">
        <v>1</v>
      </c>
      <c r="M24" s="41" t="str">
        <f t="shared" si="1"/>
        <v>0%</v>
      </c>
      <c r="N24" s="42">
        <f t="shared" si="2"/>
        <v>0</v>
      </c>
      <c r="O24" s="22"/>
      <c r="P24" s="22"/>
      <c r="Q24" s="22"/>
      <c r="R24" s="22"/>
      <c r="S24" s="15"/>
      <c r="T24" s="14"/>
      <c r="U24" s="14"/>
    </row>
    <row r="25" spans="1:21" ht="62.25" customHeight="1" x14ac:dyDescent="0.2">
      <c r="A25" s="26"/>
      <c r="B25" s="26"/>
      <c r="C25" s="27"/>
      <c r="D25" s="15"/>
      <c r="E25" s="22"/>
      <c r="F25" s="22"/>
      <c r="G25" s="22"/>
      <c r="H25" s="23"/>
      <c r="I25" s="23"/>
      <c r="J25" s="24"/>
      <c r="K25" s="40">
        <f t="shared" si="0"/>
        <v>2.7027027027027026</v>
      </c>
      <c r="L25" s="41">
        <v>1</v>
      </c>
      <c r="M25" s="41" t="str">
        <f t="shared" si="1"/>
        <v>0%</v>
      </c>
      <c r="N25" s="42">
        <f t="shared" si="2"/>
        <v>0</v>
      </c>
      <c r="O25" s="22"/>
      <c r="P25" s="22"/>
      <c r="Q25" s="22"/>
      <c r="R25" s="22"/>
      <c r="S25" s="15"/>
      <c r="T25" s="14"/>
      <c r="U25" s="14"/>
    </row>
    <row r="26" spans="1:21" ht="70.5" customHeight="1" x14ac:dyDescent="0.2">
      <c r="A26" s="26"/>
      <c r="B26" s="26"/>
      <c r="C26" s="27"/>
      <c r="D26" s="15"/>
      <c r="E26" s="22"/>
      <c r="F26" s="22"/>
      <c r="G26" s="22"/>
      <c r="H26" s="23"/>
      <c r="I26" s="23"/>
      <c r="J26" s="24"/>
      <c r="K26" s="40">
        <f t="shared" si="0"/>
        <v>2.7027027027027026</v>
      </c>
      <c r="L26" s="41">
        <v>1</v>
      </c>
      <c r="M26" s="41" t="str">
        <f t="shared" si="1"/>
        <v>0%</v>
      </c>
      <c r="N26" s="42">
        <f t="shared" si="2"/>
        <v>0</v>
      </c>
      <c r="O26" s="22"/>
      <c r="P26" s="22"/>
      <c r="Q26" s="22"/>
      <c r="R26" s="22"/>
      <c r="S26" s="15"/>
      <c r="T26" s="14"/>
      <c r="U26" s="14"/>
    </row>
    <row r="27" spans="1:21" ht="68.25" customHeight="1" x14ac:dyDescent="0.2">
      <c r="A27" s="26"/>
      <c r="B27" s="26"/>
      <c r="C27" s="27"/>
      <c r="D27" s="15"/>
      <c r="E27" s="22"/>
      <c r="F27" s="22"/>
      <c r="G27" s="22"/>
      <c r="H27" s="23"/>
      <c r="I27" s="23"/>
      <c r="J27" s="24"/>
      <c r="K27" s="40">
        <f t="shared" si="0"/>
        <v>2.7027027027027026</v>
      </c>
      <c r="L27" s="41">
        <v>1</v>
      </c>
      <c r="M27" s="41" t="str">
        <f t="shared" si="1"/>
        <v>0%</v>
      </c>
      <c r="N27" s="42">
        <f t="shared" si="2"/>
        <v>0</v>
      </c>
      <c r="O27" s="22"/>
      <c r="P27" s="22"/>
      <c r="Q27" s="22"/>
      <c r="R27" s="22"/>
      <c r="S27" s="15"/>
      <c r="T27" s="14"/>
      <c r="U27" s="14"/>
    </row>
    <row r="28" spans="1:21" ht="72.75" customHeight="1" x14ac:dyDescent="0.2">
      <c r="A28" s="26"/>
      <c r="B28" s="26"/>
      <c r="C28" s="27"/>
      <c r="D28" s="15"/>
      <c r="E28" s="22"/>
      <c r="F28" s="22"/>
      <c r="G28" s="22"/>
      <c r="H28" s="23"/>
      <c r="I28" s="23"/>
      <c r="J28" s="24"/>
      <c r="K28" s="40">
        <f t="shared" si="0"/>
        <v>2.7027027027027026</v>
      </c>
      <c r="L28" s="41">
        <v>1</v>
      </c>
      <c r="M28" s="41" t="str">
        <f t="shared" si="1"/>
        <v>0%</v>
      </c>
      <c r="N28" s="42">
        <f t="shared" si="2"/>
        <v>0</v>
      </c>
      <c r="O28" s="22"/>
      <c r="P28" s="22"/>
      <c r="Q28" s="22"/>
      <c r="R28" s="22"/>
      <c r="S28" s="15"/>
      <c r="T28" s="14"/>
      <c r="U28" s="14"/>
    </row>
    <row r="29" spans="1:21" ht="105" customHeight="1" thickBot="1" x14ac:dyDescent="0.25">
      <c r="A29" s="30"/>
      <c r="B29" s="30"/>
      <c r="C29" s="31"/>
      <c r="D29" s="15"/>
      <c r="E29" s="22"/>
      <c r="F29" s="22"/>
      <c r="G29" s="22"/>
      <c r="H29" s="23"/>
      <c r="I29" s="23"/>
      <c r="J29" s="24"/>
      <c r="K29" s="43">
        <f t="shared" si="0"/>
        <v>2.7027027027027026</v>
      </c>
      <c r="L29" s="41">
        <v>1</v>
      </c>
      <c r="M29" s="41" t="str">
        <f t="shared" si="1"/>
        <v>0%</v>
      </c>
      <c r="N29" s="218">
        <f t="shared" si="2"/>
        <v>0</v>
      </c>
      <c r="O29" s="22"/>
      <c r="P29" s="22"/>
      <c r="Q29" s="22"/>
      <c r="R29" s="22"/>
      <c r="S29" s="15"/>
      <c r="T29" s="14"/>
      <c r="U29" s="14"/>
    </row>
    <row r="30" spans="1:21" ht="34.5" customHeight="1" thickBot="1" x14ac:dyDescent="0.25">
      <c r="A30" s="28"/>
      <c r="B30" s="28"/>
      <c r="C30" s="29"/>
      <c r="D30" s="15"/>
      <c r="E30" s="15"/>
      <c r="F30" s="15"/>
      <c r="G30" s="15"/>
      <c r="H30" s="16"/>
      <c r="I30" s="16"/>
      <c r="J30" s="17"/>
      <c r="K30" s="44">
        <f>SUM(K7:K29)</f>
        <v>62.162162162162147</v>
      </c>
      <c r="L30" s="17"/>
      <c r="M30" s="17"/>
      <c r="N30" s="44">
        <f>SUM(N7:N29)</f>
        <v>2.7027027027027026</v>
      </c>
      <c r="O30" s="15"/>
      <c r="P30" s="15"/>
      <c r="Q30" s="15"/>
      <c r="R30" s="15"/>
      <c r="S30" s="15"/>
      <c r="T30" s="15"/>
      <c r="U30" s="15"/>
    </row>
    <row r="31" spans="1:21" ht="37.5" customHeight="1" x14ac:dyDescent="0.2">
      <c r="A31" s="28"/>
      <c r="B31" s="28"/>
      <c r="C31" s="29"/>
      <c r="D31" s="12"/>
      <c r="E31" s="15"/>
      <c r="F31" s="15"/>
      <c r="G31" s="15"/>
      <c r="H31" s="16"/>
      <c r="I31" s="16"/>
      <c r="J31" s="17"/>
      <c r="K31" s="17"/>
      <c r="L31" s="17"/>
      <c r="M31" s="17"/>
      <c r="N31" s="15"/>
      <c r="O31" s="15"/>
      <c r="P31" s="15"/>
      <c r="Q31" s="15"/>
      <c r="R31" s="15"/>
      <c r="S31" s="15"/>
      <c r="T31" s="15"/>
      <c r="U31" s="15"/>
    </row>
    <row r="32" spans="1:21" ht="49.5" customHeight="1" x14ac:dyDescent="0.2">
      <c r="A32" s="28"/>
      <c r="B32" s="28"/>
      <c r="C32" s="29"/>
      <c r="D32" s="12"/>
      <c r="E32" s="15"/>
      <c r="F32" s="15"/>
      <c r="G32" s="15"/>
      <c r="H32" s="16"/>
      <c r="I32" s="16"/>
      <c r="J32" s="17"/>
      <c r="K32" s="17"/>
      <c r="L32" s="17"/>
      <c r="M32" s="17"/>
      <c r="N32" s="15"/>
      <c r="O32" s="15"/>
      <c r="P32" s="15"/>
      <c r="Q32" s="15"/>
      <c r="R32" s="15"/>
      <c r="S32" s="15"/>
      <c r="T32" s="15"/>
      <c r="U32" s="15"/>
    </row>
    <row r="33" spans="1:21" ht="41.25" customHeight="1" x14ac:dyDescent="0.2">
      <c r="A33" s="28"/>
      <c r="B33" s="28"/>
      <c r="C33" s="29"/>
      <c r="D33" s="12"/>
      <c r="E33" s="15"/>
      <c r="F33" s="15"/>
      <c r="G33" s="15"/>
      <c r="H33" s="16"/>
      <c r="I33" s="16"/>
      <c r="J33" s="17"/>
      <c r="K33" s="17"/>
      <c r="L33" s="17"/>
      <c r="M33" s="17"/>
      <c r="N33" s="15"/>
      <c r="O33" s="15"/>
      <c r="P33" s="15"/>
      <c r="Q33" s="15"/>
      <c r="R33" s="15"/>
      <c r="S33" s="15"/>
      <c r="T33" s="15"/>
      <c r="U33" s="15"/>
    </row>
    <row r="34" spans="1:21" ht="18" customHeight="1" x14ac:dyDescent="0.2">
      <c r="A34" s="12"/>
      <c r="B34" s="12"/>
      <c r="C34" s="15"/>
      <c r="D34" s="12"/>
      <c r="E34" s="15"/>
      <c r="F34" s="15"/>
      <c r="G34" s="15"/>
      <c r="H34" s="16"/>
      <c r="I34" s="16"/>
      <c r="J34" s="17"/>
      <c r="K34" s="17"/>
      <c r="L34" s="17"/>
      <c r="M34" s="17"/>
      <c r="N34" s="15"/>
      <c r="O34" s="15"/>
      <c r="P34" s="15"/>
      <c r="Q34" s="15"/>
      <c r="R34" s="15"/>
      <c r="S34" s="15"/>
      <c r="T34" s="15"/>
      <c r="U34" s="15"/>
    </row>
    <row r="35" spans="1:21" ht="21" customHeight="1" x14ac:dyDescent="0.2">
      <c r="A35" s="12"/>
      <c r="B35" s="12"/>
      <c r="C35" s="15"/>
      <c r="D35" s="12"/>
      <c r="E35" s="15"/>
      <c r="F35" s="15"/>
      <c r="G35" s="15"/>
      <c r="H35" s="16"/>
      <c r="I35" s="16"/>
      <c r="J35" s="17"/>
      <c r="K35" s="17"/>
      <c r="L35" s="17"/>
      <c r="M35" s="17"/>
      <c r="N35" s="15"/>
      <c r="O35" s="15"/>
      <c r="P35" s="15"/>
      <c r="Q35" s="15"/>
      <c r="R35" s="15"/>
      <c r="S35" s="15"/>
      <c r="T35" s="15"/>
      <c r="U35" s="15"/>
    </row>
    <row r="36" spans="1:21" ht="18.75" customHeight="1" x14ac:dyDescent="0.2">
      <c r="A36" s="12"/>
      <c r="B36" s="12"/>
      <c r="C36" s="15"/>
      <c r="E36" s="15"/>
      <c r="F36" s="15"/>
      <c r="G36" s="15"/>
      <c r="H36" s="16"/>
      <c r="I36" s="16"/>
      <c r="J36" s="17"/>
      <c r="K36" s="17"/>
      <c r="L36" s="17"/>
      <c r="M36" s="17"/>
      <c r="N36" s="15"/>
      <c r="O36" s="15"/>
      <c r="P36" s="15"/>
      <c r="Q36" s="15"/>
      <c r="R36" s="15"/>
      <c r="S36" s="15"/>
      <c r="T36" s="15"/>
      <c r="U36" s="15"/>
    </row>
    <row r="37" spans="1:21" ht="24" customHeight="1" x14ac:dyDescent="0.2">
      <c r="A37" s="12"/>
      <c r="B37" s="12"/>
      <c r="C37" s="15"/>
      <c r="E37" s="15"/>
      <c r="F37" s="15"/>
      <c r="G37" s="15"/>
      <c r="H37" s="16"/>
      <c r="I37" s="16"/>
      <c r="J37" s="17"/>
      <c r="K37" s="17"/>
      <c r="L37" s="17"/>
      <c r="M37" s="17"/>
      <c r="N37" s="15"/>
      <c r="O37" s="15"/>
      <c r="P37" s="15"/>
      <c r="Q37" s="15"/>
      <c r="R37" s="15"/>
      <c r="S37" s="15"/>
      <c r="T37" s="15"/>
      <c r="U37" s="15"/>
    </row>
    <row r="38" spans="1:21" ht="27" customHeight="1" x14ac:dyDescent="0.2">
      <c r="A38" s="12"/>
      <c r="B38" s="12"/>
      <c r="C38" s="15"/>
      <c r="E38" s="15"/>
      <c r="F38" s="15"/>
      <c r="G38" s="15"/>
      <c r="H38" s="16"/>
      <c r="I38" s="16"/>
      <c r="J38" s="17"/>
      <c r="K38" s="17"/>
      <c r="L38" s="17"/>
      <c r="M38" s="17"/>
      <c r="N38" s="15"/>
      <c r="O38" s="15"/>
      <c r="P38" s="15"/>
      <c r="Q38" s="15"/>
      <c r="R38" s="15"/>
      <c r="S38" s="15"/>
      <c r="T38" s="15"/>
      <c r="U38" s="15"/>
    </row>
    <row r="39" spans="1:21" ht="25.5" customHeight="1" x14ac:dyDescent="0.2">
      <c r="C39" s="15"/>
      <c r="E39" s="15"/>
      <c r="F39" s="15"/>
      <c r="G39" s="15"/>
      <c r="H39" s="16"/>
      <c r="I39" s="16"/>
      <c r="J39" s="17"/>
      <c r="K39" s="17"/>
      <c r="L39" s="17"/>
      <c r="M39" s="17"/>
      <c r="N39" s="15"/>
      <c r="O39" s="15"/>
      <c r="P39" s="15"/>
      <c r="Q39" s="15"/>
      <c r="R39" s="15"/>
      <c r="S39" s="15"/>
      <c r="T39" s="14"/>
      <c r="U39" s="14"/>
    </row>
    <row r="40" spans="1:21" ht="18" customHeight="1" x14ac:dyDescent="0.2">
      <c r="C40" s="15"/>
      <c r="E40" s="15"/>
      <c r="F40" s="15"/>
      <c r="G40" s="15"/>
      <c r="H40" s="16"/>
      <c r="I40" s="16"/>
      <c r="J40" s="17"/>
      <c r="K40" s="17"/>
      <c r="L40" s="17"/>
      <c r="M40" s="17"/>
      <c r="N40" s="15"/>
      <c r="O40" s="15"/>
      <c r="P40" s="15"/>
      <c r="Q40" s="15"/>
      <c r="R40" s="15"/>
      <c r="S40" s="15"/>
      <c r="T40" s="14"/>
      <c r="U40" s="14"/>
    </row>
    <row r="41" spans="1:21" ht="18" customHeight="1" x14ac:dyDescent="0.2">
      <c r="C41" s="15"/>
      <c r="E41" s="15"/>
      <c r="F41" s="15"/>
      <c r="G41" s="15"/>
      <c r="H41" s="16"/>
      <c r="I41" s="16"/>
      <c r="J41" s="17"/>
      <c r="K41" s="17"/>
      <c r="L41" s="17"/>
      <c r="M41" s="17"/>
      <c r="N41" s="15"/>
      <c r="O41" s="15"/>
      <c r="P41" s="15"/>
      <c r="Q41" s="15"/>
      <c r="R41" s="15"/>
      <c r="S41" s="15"/>
      <c r="T41" s="14"/>
      <c r="U41" s="14"/>
    </row>
    <row r="42" spans="1:21" ht="18.75" customHeight="1" x14ac:dyDescent="0.2">
      <c r="C42" s="12"/>
      <c r="E42" s="12"/>
      <c r="F42" s="12"/>
      <c r="G42" s="12"/>
      <c r="H42" s="13"/>
      <c r="I42" s="13"/>
      <c r="J42" s="6"/>
      <c r="K42" s="6"/>
      <c r="L42" s="6"/>
      <c r="M42" s="6"/>
      <c r="N42" s="12"/>
      <c r="O42" s="12"/>
      <c r="P42" s="12"/>
      <c r="Q42" s="12"/>
      <c r="R42" s="12"/>
      <c r="S42" s="12"/>
    </row>
    <row r="43" spans="1:21" ht="15" customHeight="1" x14ac:dyDescent="0.2">
      <c r="C43" s="12"/>
      <c r="E43" s="12"/>
      <c r="F43" s="12"/>
      <c r="G43" s="12"/>
      <c r="H43" s="13"/>
      <c r="I43" s="13"/>
      <c r="J43" s="6"/>
      <c r="K43" s="6"/>
      <c r="L43" s="6"/>
      <c r="M43" s="6"/>
      <c r="N43" s="12"/>
      <c r="O43" s="12"/>
      <c r="P43" s="12"/>
      <c r="Q43" s="12"/>
      <c r="R43" s="12"/>
      <c r="S43" s="12"/>
    </row>
    <row r="44" spans="1:21" ht="23.25" customHeight="1" x14ac:dyDescent="0.2">
      <c r="C44" s="12"/>
      <c r="E44" s="12"/>
      <c r="F44" s="12"/>
      <c r="G44" s="12"/>
      <c r="H44" s="13"/>
      <c r="I44" s="13"/>
      <c r="J44" s="6"/>
      <c r="K44" s="6"/>
      <c r="L44" s="6"/>
      <c r="M44" s="6"/>
      <c r="N44" s="12"/>
      <c r="O44" s="12"/>
      <c r="P44" s="12"/>
      <c r="Q44" s="12"/>
      <c r="R44" s="12"/>
      <c r="S44" s="12"/>
    </row>
    <row r="45" spans="1:21" ht="21" customHeight="1" x14ac:dyDescent="0.2">
      <c r="C45" s="12"/>
      <c r="E45" s="12"/>
      <c r="F45" s="12"/>
      <c r="G45" s="12"/>
      <c r="H45" s="13"/>
      <c r="I45" s="13"/>
      <c r="J45" s="6"/>
      <c r="K45" s="6"/>
      <c r="L45" s="6"/>
      <c r="M45" s="6"/>
      <c r="N45" s="12"/>
      <c r="O45" s="12"/>
      <c r="P45" s="12"/>
      <c r="Q45" s="12"/>
      <c r="R45" s="12"/>
      <c r="S45" s="12"/>
    </row>
    <row r="46" spans="1:21" ht="19.5" customHeight="1" x14ac:dyDescent="0.2">
      <c r="C46" s="12"/>
      <c r="E46" s="12"/>
      <c r="F46" s="12"/>
      <c r="G46" s="12"/>
      <c r="H46" s="13"/>
      <c r="I46" s="13"/>
      <c r="J46" s="6"/>
      <c r="K46" s="6"/>
      <c r="L46" s="6"/>
      <c r="M46" s="6"/>
      <c r="N46" s="12"/>
      <c r="O46" s="12"/>
      <c r="P46" s="12"/>
      <c r="Q46" s="12"/>
      <c r="R46" s="12"/>
      <c r="S46" s="12"/>
    </row>
    <row r="47" spans="1:21" ht="17.25" customHeight="1" x14ac:dyDescent="0.2"/>
  </sheetData>
  <mergeCells count="9">
    <mergeCell ref="A7:A17"/>
    <mergeCell ref="B8:B12"/>
    <mergeCell ref="C10:C12"/>
    <mergeCell ref="A1:A2"/>
    <mergeCell ref="B1:P2"/>
    <mergeCell ref="C4:R4"/>
    <mergeCell ref="A5:E5"/>
    <mergeCell ref="F5:M5"/>
    <mergeCell ref="N5:R5"/>
  </mergeCells>
  <conditionalFormatting sqref="F7:G7 I7 I9 F8:F9 H7:H9 F10:G12">
    <cfRule type="expression" priority="24">
      <formula>"si numero (1=0%); sino numero (2=50%); sino numero (3=100%)"</formula>
    </cfRule>
  </conditionalFormatting>
  <conditionalFormatting sqref="I10">
    <cfRule type="expression" priority="23">
      <formula>"si numero (1=0%); sino numero (2=50%); sino numero (3=100%)"</formula>
    </cfRule>
  </conditionalFormatting>
  <conditionalFormatting sqref="H11">
    <cfRule type="expression" priority="16">
      <formula>"si numero (1=0%); sino numero (2=50%); sino numero (3=100%)"</formula>
    </cfRule>
  </conditionalFormatting>
  <conditionalFormatting sqref="P7:P12">
    <cfRule type="containsText" dxfId="33" priority="21" operator="containsText" text="SI">
      <formula>NOT(ISERROR(SEARCH("SI",P7)))</formula>
    </cfRule>
    <cfRule type="containsText" dxfId="32" priority="22" operator="containsText" text="NO">
      <formula>NOT(ISERROR(SEARCH("NO",P7)))</formula>
    </cfRule>
  </conditionalFormatting>
  <conditionalFormatting sqref="Q7 Q9:Q12">
    <cfRule type="containsText" dxfId="31" priority="20" operator="containsText" text="NO">
      <formula>NOT(ISERROR(SEARCH("NO",Q7)))</formula>
    </cfRule>
  </conditionalFormatting>
  <conditionalFormatting sqref="Q7 Q9:Q12">
    <cfRule type="containsText" dxfId="30" priority="19" operator="containsText" text="SI">
      <formula>NOT(ISERROR(SEARCH("SI",Q7)))</formula>
    </cfRule>
  </conditionalFormatting>
  <conditionalFormatting sqref="L7:M29">
    <cfRule type="colorScale" priority="18">
      <colorScale>
        <cfvo type="num" val="1"/>
        <cfvo type="num" val="2"/>
        <cfvo type="num" val="3"/>
        <color rgb="FFFF0000"/>
        <color rgb="FFFFFF00"/>
        <color rgb="FF00B050"/>
      </colorScale>
    </cfRule>
  </conditionalFormatting>
  <conditionalFormatting sqref="H10">
    <cfRule type="expression" priority="17">
      <formula>"si numero (1=0%); sino numero (2=50%); sino numero (3=100%)"</formula>
    </cfRule>
  </conditionalFormatting>
  <conditionalFormatting sqref="H12">
    <cfRule type="expression" priority="15">
      <formula>"si numero (1=0%); sino numero (2=50%); sino numero (3=100%)"</formula>
    </cfRule>
  </conditionalFormatting>
  <conditionalFormatting sqref="I8">
    <cfRule type="expression" priority="14">
      <formula>"si numero (1=0%); sino numero (2=50%); sino numero (3=100%)"</formula>
    </cfRule>
  </conditionalFormatting>
  <conditionalFormatting sqref="I11">
    <cfRule type="expression" priority="13">
      <formula>"si numero (1=0%); sino numero (2=50%); sino numero (3=100%)"</formula>
    </cfRule>
  </conditionalFormatting>
  <conditionalFormatting sqref="I12">
    <cfRule type="expression" priority="12">
      <formula>"si numero (1=0%); sino numero (2=50%); sino numero (3=100%)"</formula>
    </cfRule>
  </conditionalFormatting>
  <conditionalFormatting sqref="H13">
    <cfRule type="expression" priority="11">
      <formula>"si numero (1=0%); sino numero (2=50%); sino numero (3=100%)"</formula>
    </cfRule>
  </conditionalFormatting>
  <conditionalFormatting sqref="I13">
    <cfRule type="expression" priority="10">
      <formula>"si numero (1=0%); sino numero (2=50%); sino numero (3=100%)"</formula>
    </cfRule>
  </conditionalFormatting>
  <conditionalFormatting sqref="H14">
    <cfRule type="expression" priority="9">
      <formula>"si numero (1=0%); sino numero (2=50%); sino numero (3=100%)"</formula>
    </cfRule>
  </conditionalFormatting>
  <conditionalFormatting sqref="I14">
    <cfRule type="expression" priority="8">
      <formula>"si numero (1=0%); sino numero (2=50%); sino numero (3=100%)"</formula>
    </cfRule>
  </conditionalFormatting>
  <conditionalFormatting sqref="H15">
    <cfRule type="expression" priority="7">
      <formula>"si numero (1=0%); sino numero (2=50%); sino numero (3=100%)"</formula>
    </cfRule>
  </conditionalFormatting>
  <conditionalFormatting sqref="I15">
    <cfRule type="expression" priority="6">
      <formula>"si numero (1=0%); sino numero (2=50%); sino numero (3=100%)"</formula>
    </cfRule>
  </conditionalFormatting>
  <conditionalFormatting sqref="H16">
    <cfRule type="expression" priority="5">
      <formula>"si numero (1=0%); sino numero (2=50%); sino numero (3=100%)"</formula>
    </cfRule>
  </conditionalFormatting>
  <conditionalFormatting sqref="I16">
    <cfRule type="expression" priority="4">
      <formula>"si numero (1=0%); sino numero (2=50%); sino numero (3=100%)"</formula>
    </cfRule>
  </conditionalFormatting>
  <conditionalFormatting sqref="H17">
    <cfRule type="expression" priority="3">
      <formula>"si numero (1=0%); sino numero (2=50%); sino numero (3=100%)"</formula>
    </cfRule>
  </conditionalFormatting>
  <conditionalFormatting sqref="I17">
    <cfRule type="expression" priority="2">
      <formula>"si numero (1=0%); sino numero (2=50%); sino numero (3=100%)"</formula>
    </cfRule>
  </conditionalFormatting>
  <conditionalFormatting sqref="G9">
    <cfRule type="expression" priority="1">
      <formula>"si numero (1=0%); sino numero (2=50%); sino numero (3=100%)"</formula>
    </cfRule>
  </conditionalFormatting>
  <printOptions horizontalCentered="1"/>
  <pageMargins left="0" right="0" top="0.15748031496062992" bottom="0" header="0.31496062992125984" footer="0.31496062992125984"/>
  <pageSetup paperSize="146" scale="39" orientation="landscape"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F1 MISION VISION</vt:lpstr>
      <vt:lpstr>F2 ESTUDIANTES</vt:lpstr>
      <vt:lpstr>F3 PROFESORES</vt:lpstr>
      <vt:lpstr>F4 PROCESOS ACADEMICOS</vt:lpstr>
      <vt:lpstr>Hoja2</vt:lpstr>
      <vt:lpstr>Hoja1</vt:lpstr>
      <vt:lpstr>F5 VISIBILIDAD NAL E INTERNAL</vt:lpstr>
      <vt:lpstr>F6 INVESTIGACION</vt:lpstr>
      <vt:lpstr>F7 BIENESTAR</vt:lpstr>
      <vt:lpstr>F8 ADMON Y GESTION</vt:lpstr>
      <vt:lpstr>F9 EGRESADOS</vt:lpstr>
      <vt:lpstr>F10 R FISICOS Y FINANCIEROS</vt:lpstr>
      <vt:lpstr>'F1 MISION VISION'!Área_de_impresión</vt:lpstr>
      <vt:lpstr>'F10 R FISICOS Y FINANCIEROS'!Área_de_impresión</vt:lpstr>
      <vt:lpstr>'F2 ESTUDIANTES'!Área_de_impresión</vt:lpstr>
      <vt:lpstr>'F3 PROFESORES'!Área_de_impresión</vt:lpstr>
      <vt:lpstr>'F4 PROCESOS ACADEMICOS'!Área_de_impresión</vt:lpstr>
      <vt:lpstr>'F5 VISIBILIDAD NAL E INTERNAL'!Área_de_impresión</vt:lpstr>
      <vt:lpstr>'F6 INVESTIGACION'!Área_de_impresión</vt:lpstr>
      <vt:lpstr>'F7 BIENESTAR'!Área_de_impresión</vt:lpstr>
      <vt:lpstr>'F8 ADMON Y GESTION'!Área_de_impresión</vt:lpstr>
      <vt:lpstr>'F9 EGRESADOS'!Área_de_impresión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2017-05-10T21:50:51Z</cp:lastPrinted>
  <dcterms:created xsi:type="dcterms:W3CDTF">2015-05-13T20:29:39Z</dcterms:created>
  <dcterms:modified xsi:type="dcterms:W3CDTF">2019-11-05T11:57:33Z</dcterms:modified>
</cp:coreProperties>
</file>