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US\Documents\PAGINA WEB\PLAN DE MEJORAMIENTO E INVERSIÓN\PLAN DE MEJORAMIENTO E INVERSIÓN\"/>
    </mc:Choice>
  </mc:AlternateContent>
  <xr:revisionPtr revIDLastSave="0" documentId="8_{D6F63E71-C91F-43DC-B07A-6DE10CB3411B}" xr6:coauthVersionLast="47" xr6:coauthVersionMax="47" xr10:uidLastSave="{00000000-0000-0000-0000-000000000000}"/>
  <workbookProtection workbookAlgorithmName="SHA-512" workbookHashValue="Rw139IDSkutRGi1QNUum6nLgBZRSSyMNFYF8nq43DzvDQ5j5vreQIv4Rc0C1bj67h6YkQ4KQCcZdHcdowwW86A==" workbookSaltValue="dL66m8TSV3k55/E9w9GUbQ==" workbookSpinCount="100000" lockStructure="1"/>
  <bookViews>
    <workbookView xWindow="-108" yWindow="-108" windowWidth="23256" windowHeight="12456" activeTab="1" xr2:uid="{00000000-000D-0000-FFFF-FFFF00000000}"/>
  </bookViews>
  <sheets>
    <sheet name="PLAN" sheetId="5" r:id="rId1"/>
    <sheet name="inversion y operación" sheetId="6" r:id="rId2"/>
  </sheets>
  <externalReferences>
    <externalReference r:id="rId3"/>
    <externalReference r:id="rId4"/>
  </externalReferences>
  <definedNames>
    <definedName name="_xlnm.Print_Area" localSheetId="1">'inversion y operación'!$L$1:$DE$193</definedName>
    <definedName name="_xlnm.Print_Area" localSheetId="0">PLAN!$A$1:$O$75</definedName>
    <definedName name="cumplimiento">[1]Viabilidad!$H$2:$H$4</definedName>
    <definedName name="decision">[1]Viabilidad!$I$2:$I$3</definedName>
    <definedName name="estado">'[2]EV-28'!$I$1:$I$2</definedName>
    <definedName name="etapas_proyecto">'[2]EV-28'!$J$1:$J$3</definedName>
    <definedName name="guias">[2]Guias_Sectoriales!$A$1:$A$12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88" i="6" l="1"/>
  <c r="AL91" i="6"/>
  <c r="AM91" i="6" s="1"/>
  <c r="BF45" i="6"/>
  <c r="BG45" i="6" s="1"/>
  <c r="AV45" i="6"/>
  <c r="AW45" i="6" s="1"/>
  <c r="AV52" i="6"/>
  <c r="AW52" i="6" s="1"/>
  <c r="AB29" i="6"/>
  <c r="AC29" i="6" s="1"/>
  <c r="AB33" i="6"/>
  <c r="AC33" i="6" s="1"/>
  <c r="AL126" i="6"/>
  <c r="AM126" i="6" s="1"/>
  <c r="CJ180" i="6"/>
  <c r="CK180" i="6" s="1"/>
  <c r="BZ180" i="6"/>
  <c r="CA180" i="6" s="1"/>
  <c r="BP180" i="6"/>
  <c r="BQ180" i="6" s="1"/>
  <c r="BF180" i="6"/>
  <c r="BG180" i="6" s="1"/>
  <c r="AV180" i="6"/>
  <c r="AW180" i="6" s="1"/>
  <c r="AB180" i="6"/>
  <c r="AC180" i="6" s="1"/>
  <c r="BF52" i="6"/>
  <c r="BG52" i="6" s="1"/>
  <c r="AV89" i="6"/>
  <c r="AW89" i="6" s="1"/>
  <c r="AL90" i="6"/>
  <c r="AM90" i="6" s="1"/>
  <c r="AV134" i="6"/>
  <c r="AW134" i="6" s="1"/>
  <c r="AL134" i="6"/>
  <c r="AM134" i="6" s="1"/>
  <c r="AB133" i="6"/>
  <c r="AC133" i="6" s="1"/>
  <c r="AV187" i="6"/>
  <c r="AW187" i="6" s="1"/>
  <c r="BP168" i="6"/>
  <c r="BQ168" i="6" s="1"/>
  <c r="AV168" i="6"/>
  <c r="AW168" i="6" s="1"/>
  <c r="AL168" i="6"/>
  <c r="AM168" i="6" s="1"/>
  <c r="AB168" i="6"/>
  <c r="AC168" i="6" s="1"/>
  <c r="CJ167" i="6"/>
  <c r="CK167" i="6" s="1"/>
  <c r="BZ167" i="6"/>
  <c r="CA167" i="6" s="1"/>
  <c r="BP167" i="6"/>
  <c r="BQ167" i="6" s="1"/>
  <c r="BF167" i="6"/>
  <c r="BG167" i="6" s="1"/>
  <c r="AV167" i="6"/>
  <c r="AW167" i="6" s="1"/>
  <c r="AL167" i="6"/>
  <c r="AM167" i="6" s="1"/>
  <c r="AB167" i="6"/>
  <c r="AC167" i="6" s="1"/>
  <c r="AV60" i="6"/>
  <c r="AW60" i="6" s="1"/>
  <c r="AV59" i="6"/>
  <c r="AW59" i="6" s="1"/>
  <c r="AL59" i="6"/>
  <c r="AM59" i="6" s="1"/>
  <c r="AV80" i="6"/>
  <c r="AW80" i="6" s="1"/>
  <c r="AL125" i="6"/>
  <c r="AM125" i="6" s="1"/>
  <c r="AB125" i="6"/>
  <c r="AC125" i="6" s="1"/>
  <c r="AL124" i="6"/>
  <c r="AM124" i="6" s="1"/>
  <c r="AV186" i="6"/>
  <c r="AW186" i="6" s="1"/>
  <c r="BF183" i="6"/>
  <c r="BG183" i="6" s="1"/>
  <c r="BF184" i="6"/>
  <c r="BG184" i="6" s="1"/>
  <c r="AV185" i="6"/>
  <c r="AW185" i="6" s="1"/>
  <c r="AM188" i="6"/>
  <c r="CJ179" i="6"/>
  <c r="CK179" i="6" s="1"/>
  <c r="CJ178" i="6"/>
  <c r="CK178" i="6" s="1"/>
  <c r="CJ177" i="6"/>
  <c r="CK177" i="6" s="1"/>
  <c r="CJ174" i="6"/>
  <c r="CK174" i="6" s="1"/>
  <c r="CJ173" i="6"/>
  <c r="CK173" i="6" s="1"/>
  <c r="CJ172" i="6"/>
  <c r="CK172" i="6" s="1"/>
  <c r="CJ171" i="6"/>
  <c r="CK171" i="6" s="1"/>
  <c r="CJ166" i="6"/>
  <c r="CK166" i="6" s="1"/>
  <c r="CJ165" i="6"/>
  <c r="CK165" i="6" s="1"/>
  <c r="CJ164" i="6"/>
  <c r="CK164" i="6" s="1"/>
  <c r="CJ152" i="6"/>
  <c r="CK152" i="6" s="1"/>
  <c r="CJ147" i="6"/>
  <c r="CK147" i="6" s="1"/>
  <c r="CJ146" i="6"/>
  <c r="CK146" i="6" s="1"/>
  <c r="CJ145" i="6"/>
  <c r="CK145" i="6" s="1"/>
  <c r="CJ138" i="6"/>
  <c r="CK138" i="6" s="1"/>
  <c r="CJ133" i="6"/>
  <c r="CK133" i="6" s="1"/>
  <c r="CJ132" i="6"/>
  <c r="CK132" i="6" s="1"/>
  <c r="CJ131" i="6"/>
  <c r="CK131" i="6" s="1"/>
  <c r="CJ102" i="6"/>
  <c r="CK102" i="6" s="1"/>
  <c r="CJ68" i="6"/>
  <c r="CK68" i="6" s="1"/>
  <c r="CJ67" i="6"/>
  <c r="CK67" i="6" s="1"/>
  <c r="CJ66" i="6"/>
  <c r="CK66" i="6" s="1"/>
  <c r="BZ179" i="6"/>
  <c r="CA179" i="6" s="1"/>
  <c r="BZ178" i="6"/>
  <c r="CA178" i="6" s="1"/>
  <c r="BZ177" i="6"/>
  <c r="CA177" i="6" s="1"/>
  <c r="BZ174" i="6"/>
  <c r="CA174" i="6" s="1"/>
  <c r="BZ173" i="6"/>
  <c r="CA173" i="6" s="1"/>
  <c r="BZ172" i="6"/>
  <c r="CA172" i="6" s="1"/>
  <c r="BZ171" i="6"/>
  <c r="CA171" i="6" s="1"/>
  <c r="BZ166" i="6"/>
  <c r="CA166" i="6" s="1"/>
  <c r="BZ165" i="6"/>
  <c r="CA165" i="6" s="1"/>
  <c r="BZ164" i="6"/>
  <c r="CA164" i="6" s="1"/>
  <c r="BZ152" i="6"/>
  <c r="CA152" i="6" s="1"/>
  <c r="BZ147" i="6"/>
  <c r="CA147" i="6" s="1"/>
  <c r="BZ146" i="6"/>
  <c r="CA146" i="6" s="1"/>
  <c r="BZ145" i="6"/>
  <c r="CA145" i="6" s="1"/>
  <c r="BZ138" i="6"/>
  <c r="CA138" i="6" s="1"/>
  <c r="BZ133" i="6"/>
  <c r="CA133" i="6" s="1"/>
  <c r="BZ132" i="6"/>
  <c r="CA132" i="6" s="1"/>
  <c r="BZ131" i="6"/>
  <c r="CA131" i="6" s="1"/>
  <c r="BZ102" i="6"/>
  <c r="CA102" i="6" s="1"/>
  <c r="BZ68" i="6"/>
  <c r="CA68" i="6" s="1"/>
  <c r="BZ67" i="6"/>
  <c r="CA67" i="6" s="1"/>
  <c r="BZ66" i="6"/>
  <c r="CA66" i="6" s="1"/>
  <c r="BF59" i="6"/>
  <c r="BG59" i="6" s="1"/>
  <c r="BP184" i="6"/>
  <c r="BQ184" i="6" s="1"/>
  <c r="BP183" i="6"/>
  <c r="BQ183" i="6" s="1"/>
  <c r="BP179" i="6"/>
  <c r="BQ179" i="6" s="1"/>
  <c r="BP178" i="6"/>
  <c r="BQ178" i="6" s="1"/>
  <c r="BP177" i="6"/>
  <c r="BQ177" i="6" s="1"/>
  <c r="BP174" i="6"/>
  <c r="BQ174" i="6" s="1"/>
  <c r="BP173" i="6"/>
  <c r="BQ173" i="6" s="1"/>
  <c r="BP172" i="6"/>
  <c r="BQ172" i="6" s="1"/>
  <c r="BP171" i="6"/>
  <c r="BQ171" i="6" s="1"/>
  <c r="BP166" i="6"/>
  <c r="BQ166" i="6" s="1"/>
  <c r="BP165" i="6"/>
  <c r="BQ165" i="6" s="1"/>
  <c r="BP164" i="6"/>
  <c r="BQ164" i="6" s="1"/>
  <c r="BP152" i="6"/>
  <c r="BQ152" i="6" s="1"/>
  <c r="BP147" i="6"/>
  <c r="BQ147" i="6" s="1"/>
  <c r="BP146" i="6"/>
  <c r="BQ146" i="6" s="1"/>
  <c r="BP145" i="6"/>
  <c r="BQ145" i="6" s="1"/>
  <c r="BP138" i="6"/>
  <c r="BQ138" i="6" s="1"/>
  <c r="BP133" i="6"/>
  <c r="BQ133" i="6" s="1"/>
  <c r="BP132" i="6"/>
  <c r="BQ132" i="6" s="1"/>
  <c r="BP131" i="6"/>
  <c r="BQ131" i="6" s="1"/>
  <c r="BP102" i="6"/>
  <c r="BQ102" i="6" s="1"/>
  <c r="BP68" i="6"/>
  <c r="BQ68" i="6" s="1"/>
  <c r="BP67" i="6"/>
  <c r="BQ67" i="6" s="1"/>
  <c r="BP66" i="6"/>
  <c r="BQ66" i="6" s="1"/>
  <c r="BF179" i="6"/>
  <c r="BG179" i="6" s="1"/>
  <c r="BF178" i="6"/>
  <c r="BG178" i="6" s="1"/>
  <c r="BF177" i="6"/>
  <c r="BG177" i="6" s="1"/>
  <c r="BF174" i="6"/>
  <c r="BG174" i="6" s="1"/>
  <c r="BF173" i="6"/>
  <c r="BG173" i="6" s="1"/>
  <c r="BF172" i="6"/>
  <c r="BG172" i="6" s="1"/>
  <c r="BF171" i="6"/>
  <c r="BG171" i="6" s="1"/>
  <c r="BF166" i="6"/>
  <c r="BG166" i="6" s="1"/>
  <c r="BF165" i="6"/>
  <c r="BG165" i="6" s="1"/>
  <c r="BF164" i="6"/>
  <c r="BG164" i="6" s="1"/>
  <c r="BF152" i="6"/>
  <c r="BG152" i="6" s="1"/>
  <c r="BF147" i="6"/>
  <c r="BG147" i="6" s="1"/>
  <c r="BF146" i="6"/>
  <c r="BG146" i="6" s="1"/>
  <c r="BF145" i="6"/>
  <c r="BG145" i="6" s="1"/>
  <c r="BF138" i="6"/>
  <c r="BG138" i="6" s="1"/>
  <c r="BF133" i="6"/>
  <c r="BG133" i="6" s="1"/>
  <c r="BF132" i="6"/>
  <c r="BG132" i="6" s="1"/>
  <c r="BF131" i="6"/>
  <c r="BG131" i="6" s="1"/>
  <c r="BF102" i="6"/>
  <c r="BG102" i="6" s="1"/>
  <c r="BF88" i="6"/>
  <c r="BG88" i="6" s="1"/>
  <c r="BF87" i="6"/>
  <c r="BG87" i="6" s="1"/>
  <c r="BF68" i="6"/>
  <c r="BG68" i="6" s="1"/>
  <c r="BF67" i="6"/>
  <c r="BG67" i="6" s="1"/>
  <c r="BF66" i="6"/>
  <c r="BG66" i="6" s="1"/>
  <c r="AV184" i="6"/>
  <c r="AW184" i="6" s="1"/>
  <c r="AV183" i="6"/>
  <c r="AW183" i="6" s="1"/>
  <c r="AV179" i="6"/>
  <c r="AW179" i="6" s="1"/>
  <c r="AV178" i="6"/>
  <c r="AW178" i="6" s="1"/>
  <c r="AV177" i="6"/>
  <c r="AW177" i="6" s="1"/>
  <c r="AV174" i="6"/>
  <c r="AW174" i="6" s="1"/>
  <c r="AV173" i="6"/>
  <c r="AW173" i="6" s="1"/>
  <c r="AV172" i="6"/>
  <c r="AW172" i="6" s="1"/>
  <c r="AV171" i="6"/>
  <c r="AW171" i="6" s="1"/>
  <c r="AV166" i="6"/>
  <c r="AW166" i="6" s="1"/>
  <c r="AV165" i="6"/>
  <c r="AW165" i="6" s="1"/>
  <c r="AV164" i="6"/>
  <c r="AW164" i="6" s="1"/>
  <c r="AV152" i="6"/>
  <c r="AW152" i="6" s="1"/>
  <c r="AV147" i="6"/>
  <c r="AW147" i="6" s="1"/>
  <c r="AV146" i="6"/>
  <c r="AW146" i="6" s="1"/>
  <c r="AV145" i="6"/>
  <c r="AW145" i="6" s="1"/>
  <c r="AV138" i="6"/>
  <c r="AW138" i="6" s="1"/>
  <c r="AV133" i="6"/>
  <c r="AW133" i="6" s="1"/>
  <c r="AV132" i="6"/>
  <c r="AW132" i="6" s="1"/>
  <c r="AV131" i="6"/>
  <c r="AW131" i="6" s="1"/>
  <c r="AV124" i="6"/>
  <c r="AW124" i="6" s="1"/>
  <c r="AV102" i="6"/>
  <c r="AW102" i="6" s="1"/>
  <c r="AV88" i="6"/>
  <c r="AW88" i="6" s="1"/>
  <c r="AV87" i="6"/>
  <c r="AW87" i="6" s="1"/>
  <c r="AV68" i="6"/>
  <c r="AW68" i="6" s="1"/>
  <c r="AV67" i="6"/>
  <c r="AW67" i="6" s="1"/>
  <c r="AV66" i="6"/>
  <c r="AW66" i="6" s="1"/>
  <c r="AV32" i="6"/>
  <c r="AW32" i="6" s="1"/>
  <c r="AV31" i="6"/>
  <c r="AW31" i="6" s="1"/>
  <c r="AL187" i="6"/>
  <c r="AM187" i="6" s="1"/>
  <c r="AL186" i="6"/>
  <c r="AM186" i="6" s="1"/>
  <c r="AL185" i="6"/>
  <c r="AM185" i="6" s="1"/>
  <c r="AL184" i="6"/>
  <c r="AM184" i="6" s="1"/>
  <c r="AL183" i="6"/>
  <c r="AM183" i="6" s="1"/>
  <c r="AL179" i="6"/>
  <c r="AM179" i="6" s="1"/>
  <c r="AL178" i="6"/>
  <c r="AM178" i="6" s="1"/>
  <c r="AL177" i="6"/>
  <c r="AM177" i="6" s="1"/>
  <c r="AL174" i="6"/>
  <c r="AM174" i="6" s="1"/>
  <c r="AL173" i="6"/>
  <c r="AM173" i="6" s="1"/>
  <c r="AL172" i="6"/>
  <c r="AM172" i="6" s="1"/>
  <c r="AL171" i="6"/>
  <c r="AM171" i="6" s="1"/>
  <c r="AL166" i="6"/>
  <c r="AM166" i="6" s="1"/>
  <c r="AL165" i="6"/>
  <c r="AM165" i="6" s="1"/>
  <c r="AL164" i="6"/>
  <c r="AM164" i="6" s="1"/>
  <c r="AL152" i="6"/>
  <c r="AM152" i="6" s="1"/>
  <c r="AL147" i="6"/>
  <c r="AM147" i="6" s="1"/>
  <c r="AL146" i="6"/>
  <c r="AM146" i="6" s="1"/>
  <c r="AL145" i="6"/>
  <c r="AM145" i="6" s="1"/>
  <c r="AL138" i="6"/>
  <c r="AM138" i="6" s="1"/>
  <c r="AL133" i="6"/>
  <c r="AL132" i="6"/>
  <c r="AM132" i="6" s="1"/>
  <c r="AL131" i="6"/>
  <c r="AM131" i="6" s="1"/>
  <c r="AL89" i="6"/>
  <c r="AM89" i="6" s="1"/>
  <c r="AL88" i="6"/>
  <c r="AM88" i="6" s="1"/>
  <c r="AL87" i="6"/>
  <c r="AM87" i="6" s="1"/>
  <c r="AL80" i="6"/>
  <c r="AM80" i="6" s="1"/>
  <c r="AL68" i="6"/>
  <c r="AM68" i="6" s="1"/>
  <c r="AL67" i="6"/>
  <c r="AM67" i="6" s="1"/>
  <c r="AL66" i="6"/>
  <c r="AM66" i="6" s="1"/>
  <c r="AL50" i="6"/>
  <c r="AM50" i="6" s="1"/>
  <c r="AL49" i="6"/>
  <c r="AM49" i="6" s="1"/>
  <c r="AL48" i="6"/>
  <c r="AM48" i="6" s="1"/>
  <c r="AL46" i="6"/>
  <c r="AM46" i="6" s="1"/>
  <c r="AL45" i="6"/>
  <c r="AM45" i="6" s="1"/>
  <c r="AL32" i="6"/>
  <c r="AM32" i="6" s="1"/>
  <c r="AL31" i="6"/>
  <c r="AM31" i="6" s="1"/>
  <c r="AL28" i="6"/>
  <c r="AM28" i="6" s="1"/>
  <c r="AL27" i="6"/>
  <c r="AM27" i="6" s="1"/>
  <c r="AL26" i="6"/>
  <c r="AM26" i="6" s="1"/>
  <c r="AL25" i="6"/>
  <c r="AM25" i="6" s="1"/>
  <c r="AL24" i="6"/>
  <c r="AM24" i="6" s="1"/>
  <c r="AB132" i="6"/>
  <c r="AC132" i="6" s="1"/>
  <c r="AB131" i="6"/>
  <c r="AC131" i="6" s="1"/>
  <c r="AL52" i="6"/>
  <c r="AM52" i="6" s="1"/>
  <c r="AB187" i="6" l="1"/>
  <c r="AC187" i="6" s="1"/>
  <c r="AB186" i="6"/>
  <c r="AC186" i="6" s="1"/>
  <c r="AB46" i="6"/>
  <c r="AC46" i="6" s="1"/>
  <c r="AB47" i="6"/>
  <c r="AC47" i="6" s="1"/>
  <c r="AB48" i="6"/>
  <c r="AC48" i="6" s="1"/>
  <c r="AB49" i="6"/>
  <c r="AC49" i="6" s="1"/>
  <c r="AB50" i="6"/>
  <c r="AC50" i="6" s="1"/>
  <c r="AB25" i="6"/>
  <c r="AC25" i="6" s="1"/>
  <c r="AB26" i="6"/>
  <c r="AC26" i="6" s="1"/>
  <c r="AB27" i="6"/>
  <c r="AC27" i="6" s="1"/>
  <c r="AB28" i="6"/>
  <c r="AC28" i="6" s="1"/>
  <c r="AB24" i="6"/>
  <c r="AC24" i="6" s="1"/>
  <c r="H52" i="6"/>
  <c r="I52" i="6" s="1"/>
  <c r="R52" i="6"/>
  <c r="S52" i="6" s="1"/>
  <c r="AB52" i="6"/>
  <c r="AC52" i="6" s="1"/>
  <c r="BP52" i="6"/>
  <c r="BQ52" i="6" s="1"/>
  <c r="BZ52" i="6"/>
  <c r="CA52" i="6" s="1"/>
  <c r="CJ52" i="6"/>
  <c r="CK52" i="6" s="1"/>
  <c r="CT52" i="6"/>
  <c r="CU52" i="6" s="1"/>
  <c r="DD52" i="6"/>
  <c r="DE52" i="6" s="1"/>
  <c r="R112" i="6" l="1"/>
  <c r="S112" i="6" s="1"/>
  <c r="R184" i="6"/>
  <c r="S184" i="6" s="1"/>
  <c r="R185" i="6"/>
  <c r="S185" i="6" s="1"/>
  <c r="R188" i="6"/>
  <c r="S188" i="6" s="1"/>
  <c r="R178" i="6"/>
  <c r="S178" i="6" s="1"/>
  <c r="R179" i="6"/>
  <c r="S179" i="6" s="1"/>
  <c r="R180" i="6"/>
  <c r="S180" i="6" s="1"/>
  <c r="R181" i="6"/>
  <c r="S181" i="6" s="1"/>
  <c r="R172" i="6"/>
  <c r="S172" i="6" s="1"/>
  <c r="R173" i="6"/>
  <c r="S173" i="6" s="1"/>
  <c r="R174" i="6"/>
  <c r="S174" i="6" s="1"/>
  <c r="R175" i="6"/>
  <c r="S175" i="6" s="1"/>
  <c r="H178" i="6"/>
  <c r="H179" i="6"/>
  <c r="H180" i="6"/>
  <c r="I180" i="6" s="1"/>
  <c r="H181" i="6"/>
  <c r="I181" i="6" s="1"/>
  <c r="DD188" i="6"/>
  <c r="DE188" i="6" s="1"/>
  <c r="DD185" i="6"/>
  <c r="DE185" i="6" s="1"/>
  <c r="DD184" i="6"/>
  <c r="DE184" i="6" s="1"/>
  <c r="DD183" i="6"/>
  <c r="DD181" i="6"/>
  <c r="DE181" i="6" s="1"/>
  <c r="DD180" i="6"/>
  <c r="DE180" i="6" s="1"/>
  <c r="DD179" i="6"/>
  <c r="DE179" i="6" s="1"/>
  <c r="DD178" i="6"/>
  <c r="DE178" i="6" s="1"/>
  <c r="DD177" i="6"/>
  <c r="DE177" i="6" s="1"/>
  <c r="DD175" i="6"/>
  <c r="DE175" i="6" s="1"/>
  <c r="DD174" i="6"/>
  <c r="DE174" i="6" s="1"/>
  <c r="DD173" i="6"/>
  <c r="DE173" i="6" s="1"/>
  <c r="DD172" i="6"/>
  <c r="DE172" i="6" s="1"/>
  <c r="DD171" i="6"/>
  <c r="DD169" i="6"/>
  <c r="DE169" i="6" s="1"/>
  <c r="DD168" i="6"/>
  <c r="DE168" i="6" s="1"/>
  <c r="DD167" i="6"/>
  <c r="DE167" i="6" s="1"/>
  <c r="DD166" i="6"/>
  <c r="DE166" i="6" s="1"/>
  <c r="DD165" i="6"/>
  <c r="DE165" i="6" s="1"/>
  <c r="DD164" i="6"/>
  <c r="CT188" i="6"/>
  <c r="CU188" i="6" s="1"/>
  <c r="CT185" i="6"/>
  <c r="CU185" i="6" s="1"/>
  <c r="CT184" i="6"/>
  <c r="CU184" i="6" s="1"/>
  <c r="CT183" i="6"/>
  <c r="CT181" i="6"/>
  <c r="CU181" i="6" s="1"/>
  <c r="CT180" i="6"/>
  <c r="CU180" i="6" s="1"/>
  <c r="CT179" i="6"/>
  <c r="CT178" i="6"/>
  <c r="CU178" i="6" s="1"/>
  <c r="CT177" i="6"/>
  <c r="CU177" i="6" s="1"/>
  <c r="CT175" i="6"/>
  <c r="CU175" i="6" s="1"/>
  <c r="CT174" i="6"/>
  <c r="CU174" i="6" s="1"/>
  <c r="CT173" i="6"/>
  <c r="CU173" i="6" s="1"/>
  <c r="CT172" i="6"/>
  <c r="CU172" i="6" s="1"/>
  <c r="CT171" i="6"/>
  <c r="CT169" i="6"/>
  <c r="CU169" i="6" s="1"/>
  <c r="CT168" i="6"/>
  <c r="CU168" i="6" s="1"/>
  <c r="CT167" i="6"/>
  <c r="CU167" i="6" s="1"/>
  <c r="CT166" i="6"/>
  <c r="CU166" i="6" s="1"/>
  <c r="CT165" i="6"/>
  <c r="CU165" i="6" s="1"/>
  <c r="CT164" i="6"/>
  <c r="CU164" i="6" s="1"/>
  <c r="CJ188" i="6"/>
  <c r="CK188" i="6" s="1"/>
  <c r="CJ185" i="6"/>
  <c r="CK185" i="6" s="1"/>
  <c r="CJ184" i="6"/>
  <c r="CK184" i="6" s="1"/>
  <c r="CJ183" i="6"/>
  <c r="CJ181" i="6"/>
  <c r="CK181" i="6" s="1"/>
  <c r="CJ175" i="6"/>
  <c r="CK175" i="6" s="1"/>
  <c r="CJ169" i="6"/>
  <c r="CK169" i="6" s="1"/>
  <c r="CJ168" i="6"/>
  <c r="CK168" i="6" s="1"/>
  <c r="BZ188" i="6"/>
  <c r="CA188" i="6" s="1"/>
  <c r="BZ185" i="6"/>
  <c r="CA185" i="6" s="1"/>
  <c r="BZ184" i="6"/>
  <c r="CA184" i="6" s="1"/>
  <c r="BZ183" i="6"/>
  <c r="BZ181" i="6"/>
  <c r="CA181" i="6" s="1"/>
  <c r="BZ175" i="6"/>
  <c r="CA175" i="6" s="1"/>
  <c r="BZ169" i="6"/>
  <c r="CA169" i="6" s="1"/>
  <c r="BZ168" i="6"/>
  <c r="CA168" i="6" s="1"/>
  <c r="BP188" i="6"/>
  <c r="BQ188" i="6" s="1"/>
  <c r="BP185" i="6"/>
  <c r="BQ185" i="6" s="1"/>
  <c r="BP181" i="6"/>
  <c r="BQ181" i="6" s="1"/>
  <c r="BP175" i="6"/>
  <c r="BQ175" i="6" s="1"/>
  <c r="BP169" i="6"/>
  <c r="BQ169" i="6" s="1"/>
  <c r="BF188" i="6"/>
  <c r="BG188" i="6" s="1"/>
  <c r="BF185" i="6"/>
  <c r="BG185" i="6" s="1"/>
  <c r="BF181" i="6"/>
  <c r="BG181" i="6" s="1"/>
  <c r="BF175" i="6"/>
  <c r="BG175" i="6" s="1"/>
  <c r="BF169" i="6"/>
  <c r="BG169" i="6" s="1"/>
  <c r="BF168" i="6"/>
  <c r="BG168" i="6" s="1"/>
  <c r="AV188" i="6"/>
  <c r="AW188" i="6" s="1"/>
  <c r="AV181" i="6"/>
  <c r="AW181" i="6" s="1"/>
  <c r="AV175" i="6"/>
  <c r="AW175" i="6" s="1"/>
  <c r="AV169" i="6"/>
  <c r="AW169" i="6" s="1"/>
  <c r="AL180" i="6"/>
  <c r="AM180" i="6" s="1"/>
  <c r="AL181" i="6"/>
  <c r="AM181" i="6" s="1"/>
  <c r="AL169" i="6"/>
  <c r="AM169" i="6" s="1"/>
  <c r="AB184" i="6"/>
  <c r="AC184" i="6" s="1"/>
  <c r="AB185" i="6"/>
  <c r="AC185" i="6" s="1"/>
  <c r="AB188" i="6"/>
  <c r="AC188" i="6" s="1"/>
  <c r="AB178" i="6"/>
  <c r="AC178" i="6" s="1"/>
  <c r="AB179" i="6"/>
  <c r="AC179" i="6" s="1"/>
  <c r="AB181" i="6"/>
  <c r="AC181" i="6" s="1"/>
  <c r="AB172" i="6"/>
  <c r="AC172" i="6" s="1"/>
  <c r="AB173" i="6"/>
  <c r="AC173" i="6" s="1"/>
  <c r="AB174" i="6"/>
  <c r="AC174" i="6" s="1"/>
  <c r="AB175" i="6"/>
  <c r="AC175" i="6" s="1"/>
  <c r="AB165" i="6"/>
  <c r="AC165" i="6" s="1"/>
  <c r="AB166" i="6"/>
  <c r="AC166" i="6" s="1"/>
  <c r="AB169" i="6"/>
  <c r="AC169" i="6" s="1"/>
  <c r="R165" i="6"/>
  <c r="S165" i="6" s="1"/>
  <c r="R166" i="6"/>
  <c r="S166" i="6" s="1"/>
  <c r="R167" i="6"/>
  <c r="S167" i="6" s="1"/>
  <c r="R168" i="6"/>
  <c r="S168" i="6" s="1"/>
  <c r="R169" i="6"/>
  <c r="S169" i="6" s="1"/>
  <c r="H184" i="6"/>
  <c r="I184" i="6" s="1"/>
  <c r="H185" i="6"/>
  <c r="I185" i="6" s="1"/>
  <c r="H188" i="6"/>
  <c r="I188" i="6" s="1"/>
  <c r="H172" i="6"/>
  <c r="I172" i="6" s="1"/>
  <c r="H173" i="6"/>
  <c r="I173" i="6" s="1"/>
  <c r="H174" i="6"/>
  <c r="I174" i="6" s="1"/>
  <c r="H175" i="6"/>
  <c r="I175" i="6" s="1"/>
  <c r="H165" i="6"/>
  <c r="I165" i="6" s="1"/>
  <c r="H166" i="6"/>
  <c r="I166" i="6" s="1"/>
  <c r="H167" i="6"/>
  <c r="I167" i="6" s="1"/>
  <c r="H168" i="6"/>
  <c r="I168" i="6" s="1"/>
  <c r="H169" i="6"/>
  <c r="I169" i="6" s="1"/>
  <c r="H152" i="6"/>
  <c r="H171" i="6"/>
  <c r="H164" i="6"/>
  <c r="E10" i="5"/>
  <c r="DD157" i="6"/>
  <c r="DE157" i="6" s="1"/>
  <c r="DD156" i="6"/>
  <c r="DE156" i="6" s="1"/>
  <c r="DD155" i="6"/>
  <c r="DE155" i="6" s="1"/>
  <c r="DD154" i="6"/>
  <c r="DE154" i="6" s="1"/>
  <c r="DD153" i="6"/>
  <c r="DE153" i="6" s="1"/>
  <c r="DD152" i="6"/>
  <c r="DE152" i="6" s="1"/>
  <c r="DD150" i="6"/>
  <c r="DE150" i="6" s="1"/>
  <c r="DD149" i="6"/>
  <c r="DE149" i="6" s="1"/>
  <c r="DD148" i="6"/>
  <c r="DE148" i="6" s="1"/>
  <c r="DD147" i="6"/>
  <c r="DE147" i="6" s="1"/>
  <c r="DD146" i="6"/>
  <c r="DE146" i="6" s="1"/>
  <c r="DD145" i="6"/>
  <c r="DD143" i="6"/>
  <c r="DE143" i="6" s="1"/>
  <c r="DD142" i="6"/>
  <c r="DE142" i="6" s="1"/>
  <c r="DD141" i="6"/>
  <c r="DE141" i="6" s="1"/>
  <c r="DD140" i="6"/>
  <c r="DE140" i="6" s="1"/>
  <c r="DD139" i="6"/>
  <c r="DE139" i="6" s="1"/>
  <c r="DD138" i="6"/>
  <c r="DE138" i="6" s="1"/>
  <c r="DD136" i="6"/>
  <c r="DE136" i="6" s="1"/>
  <c r="DD135" i="6"/>
  <c r="DE135" i="6" s="1"/>
  <c r="DD134" i="6"/>
  <c r="DE134" i="6" s="1"/>
  <c r="DD133" i="6"/>
  <c r="DE133" i="6" s="1"/>
  <c r="DD132" i="6"/>
  <c r="DE132" i="6" s="1"/>
  <c r="DD131" i="6"/>
  <c r="DD129" i="6"/>
  <c r="DE129" i="6" s="1"/>
  <c r="DD128" i="6"/>
  <c r="DE128" i="6" s="1"/>
  <c r="DD127" i="6"/>
  <c r="DE127" i="6" s="1"/>
  <c r="DD126" i="6"/>
  <c r="DE126" i="6" s="1"/>
  <c r="DD125" i="6"/>
  <c r="DE125" i="6" s="1"/>
  <c r="DD124" i="6"/>
  <c r="DE124" i="6" s="1"/>
  <c r="DD115" i="6"/>
  <c r="DE115" i="6" s="1"/>
  <c r="DD114" i="6"/>
  <c r="DE114" i="6" s="1"/>
  <c r="DD113" i="6"/>
  <c r="DE113" i="6" s="1"/>
  <c r="DD112" i="6"/>
  <c r="DE112" i="6" s="1"/>
  <c r="DD111" i="6"/>
  <c r="DE111" i="6" s="1"/>
  <c r="DD110" i="6"/>
  <c r="DE110" i="6" s="1"/>
  <c r="DD108" i="6"/>
  <c r="DE108" i="6" s="1"/>
  <c r="DD107" i="6"/>
  <c r="DE107" i="6" s="1"/>
  <c r="DD106" i="6"/>
  <c r="DE106" i="6" s="1"/>
  <c r="DD105" i="6"/>
  <c r="DE105" i="6" s="1"/>
  <c r="DD104" i="6"/>
  <c r="DE104" i="6" s="1"/>
  <c r="DD103" i="6"/>
  <c r="DE103" i="6" s="1"/>
  <c r="DD102" i="6"/>
  <c r="DD100" i="6"/>
  <c r="DE100" i="6" s="1"/>
  <c r="DD99" i="6"/>
  <c r="DE99" i="6" s="1"/>
  <c r="DD98" i="6"/>
  <c r="DE98" i="6" s="1"/>
  <c r="DD97" i="6"/>
  <c r="DE97" i="6" s="1"/>
  <c r="DD96" i="6"/>
  <c r="DE96" i="6" s="1"/>
  <c r="DD95" i="6"/>
  <c r="DE95" i="6" s="1"/>
  <c r="DD93" i="6"/>
  <c r="DE93" i="6" s="1"/>
  <c r="DD92" i="6"/>
  <c r="DE92" i="6" s="1"/>
  <c r="DD91" i="6"/>
  <c r="DE91" i="6" s="1"/>
  <c r="DD90" i="6"/>
  <c r="DE90" i="6" s="1"/>
  <c r="DD89" i="6"/>
  <c r="DE89" i="6" s="1"/>
  <c r="DD88" i="6"/>
  <c r="DE88" i="6" s="1"/>
  <c r="DD87" i="6"/>
  <c r="DE87" i="6" s="1"/>
  <c r="DD85" i="6"/>
  <c r="DE85" i="6" s="1"/>
  <c r="DD84" i="6"/>
  <c r="DE84" i="6" s="1"/>
  <c r="DD83" i="6"/>
  <c r="DE83" i="6" s="1"/>
  <c r="DD82" i="6"/>
  <c r="DE82" i="6" s="1"/>
  <c r="DD81" i="6"/>
  <c r="DE81" i="6" s="1"/>
  <c r="DD80" i="6"/>
  <c r="DD78" i="6"/>
  <c r="DE78" i="6" s="1"/>
  <c r="DD77" i="6"/>
  <c r="DE77" i="6" s="1"/>
  <c r="DD76" i="6"/>
  <c r="DE76" i="6" s="1"/>
  <c r="DD75" i="6"/>
  <c r="DE75" i="6" s="1"/>
  <c r="DD74" i="6"/>
  <c r="DE74" i="6" s="1"/>
  <c r="DD73" i="6"/>
  <c r="DE73" i="6" s="1"/>
  <c r="DD71" i="6"/>
  <c r="DE71" i="6" s="1"/>
  <c r="DD70" i="6"/>
  <c r="DE70" i="6" s="1"/>
  <c r="DD69" i="6"/>
  <c r="DE69" i="6" s="1"/>
  <c r="DD68" i="6"/>
  <c r="DE68" i="6" s="1"/>
  <c r="DD67" i="6"/>
  <c r="DE67" i="6" s="1"/>
  <c r="DD66" i="6"/>
  <c r="DD64" i="6"/>
  <c r="DE64" i="6" s="1"/>
  <c r="DD63" i="6"/>
  <c r="DE63" i="6" s="1"/>
  <c r="DD62" i="6"/>
  <c r="DE62" i="6" s="1"/>
  <c r="DD61" i="6"/>
  <c r="DE61" i="6" s="1"/>
  <c r="DD60" i="6"/>
  <c r="DE60" i="6" s="1"/>
  <c r="DD59" i="6"/>
  <c r="DE59" i="6" s="1"/>
  <c r="DD57" i="6"/>
  <c r="DE57" i="6" s="1"/>
  <c r="DD56" i="6"/>
  <c r="DE56" i="6" s="1"/>
  <c r="DD55" i="6"/>
  <c r="DE55" i="6" s="1"/>
  <c r="DD54" i="6"/>
  <c r="DE54" i="6" s="1"/>
  <c r="DD53" i="6"/>
  <c r="DD49" i="6"/>
  <c r="DE49" i="6" s="1"/>
  <c r="DD48" i="6"/>
  <c r="DE48" i="6" s="1"/>
  <c r="DD46" i="6"/>
  <c r="DE46" i="6" s="1"/>
  <c r="DD45" i="6"/>
  <c r="DE45" i="6" s="1"/>
  <c r="DD43" i="6"/>
  <c r="DE43" i="6" s="1"/>
  <c r="DD42" i="6"/>
  <c r="DE42" i="6" s="1"/>
  <c r="DD41" i="6"/>
  <c r="DE41" i="6" s="1"/>
  <c r="DD40" i="6"/>
  <c r="DE40" i="6" s="1"/>
  <c r="DD39" i="6"/>
  <c r="DE39" i="6" s="1"/>
  <c r="DD38" i="6"/>
  <c r="DD36" i="6"/>
  <c r="DE36" i="6" s="1"/>
  <c r="DD35" i="6"/>
  <c r="DE35" i="6" s="1"/>
  <c r="DD34" i="6"/>
  <c r="DE34" i="6" s="1"/>
  <c r="DD33" i="6"/>
  <c r="DE33" i="6" s="1"/>
  <c r="DD32" i="6"/>
  <c r="DE32" i="6" s="1"/>
  <c r="DD31" i="6"/>
  <c r="DE31" i="6" s="1"/>
  <c r="DD29" i="6"/>
  <c r="DE29" i="6" s="1"/>
  <c r="DD28" i="6"/>
  <c r="DE28" i="6" s="1"/>
  <c r="DD27" i="6"/>
  <c r="DE27" i="6" s="1"/>
  <c r="DD26" i="6"/>
  <c r="DE26" i="6" s="1"/>
  <c r="DD25" i="6"/>
  <c r="DE25" i="6" s="1"/>
  <c r="DD24" i="6"/>
  <c r="DD22" i="6"/>
  <c r="DE22" i="6" s="1"/>
  <c r="DD21" i="6"/>
  <c r="DE21" i="6" s="1"/>
  <c r="DD20" i="6"/>
  <c r="DE20" i="6" s="1"/>
  <c r="DD19" i="6"/>
  <c r="DE19" i="6" s="1"/>
  <c r="DD18" i="6"/>
  <c r="DE18" i="6" s="1"/>
  <c r="DD17" i="6"/>
  <c r="DE17" i="6" s="1"/>
  <c r="CT157" i="6"/>
  <c r="CU157" i="6" s="1"/>
  <c r="CT156" i="6"/>
  <c r="CU156" i="6" s="1"/>
  <c r="CT155" i="6"/>
  <c r="CU155" i="6" s="1"/>
  <c r="CT154" i="6"/>
  <c r="CU154" i="6" s="1"/>
  <c r="CT153" i="6"/>
  <c r="CT152" i="6"/>
  <c r="CU152" i="6" s="1"/>
  <c r="CT150" i="6"/>
  <c r="CU150" i="6" s="1"/>
  <c r="CT149" i="6"/>
  <c r="CU149" i="6" s="1"/>
  <c r="CT148" i="6"/>
  <c r="CU148" i="6" s="1"/>
  <c r="CT147" i="6"/>
  <c r="CU147" i="6" s="1"/>
  <c r="CT146" i="6"/>
  <c r="CU146" i="6" s="1"/>
  <c r="CT145" i="6"/>
  <c r="CT143" i="6"/>
  <c r="CU143" i="6" s="1"/>
  <c r="CT142" i="6"/>
  <c r="CU142" i="6" s="1"/>
  <c r="CT141" i="6"/>
  <c r="CU141" i="6" s="1"/>
  <c r="CT140" i="6"/>
  <c r="CU140" i="6" s="1"/>
  <c r="CT139" i="6"/>
  <c r="CT138" i="6"/>
  <c r="CU138" i="6" s="1"/>
  <c r="CT136" i="6"/>
  <c r="CU136" i="6" s="1"/>
  <c r="CT135" i="6"/>
  <c r="CU135" i="6" s="1"/>
  <c r="CT134" i="6"/>
  <c r="CU134" i="6" s="1"/>
  <c r="CT133" i="6"/>
  <c r="CU133" i="6" s="1"/>
  <c r="CT132" i="6"/>
  <c r="CU132" i="6" s="1"/>
  <c r="CT131" i="6"/>
  <c r="CT129" i="6"/>
  <c r="CU129" i="6" s="1"/>
  <c r="CT128" i="6"/>
  <c r="CU128" i="6" s="1"/>
  <c r="CT127" i="6"/>
  <c r="CU127" i="6" s="1"/>
  <c r="CT126" i="6"/>
  <c r="CT125" i="6"/>
  <c r="CU125" i="6" s="1"/>
  <c r="CT124" i="6"/>
  <c r="CU124" i="6" s="1"/>
  <c r="CT115" i="6"/>
  <c r="CU115" i="6" s="1"/>
  <c r="CT114" i="6"/>
  <c r="CU114" i="6" s="1"/>
  <c r="CT113" i="6"/>
  <c r="CU113" i="6" s="1"/>
  <c r="CT112" i="6"/>
  <c r="CU112" i="6" s="1"/>
  <c r="CT111" i="6"/>
  <c r="CU111" i="6" s="1"/>
  <c r="CT110" i="6"/>
  <c r="CT108" i="6"/>
  <c r="CU108" i="6" s="1"/>
  <c r="CT107" i="6"/>
  <c r="CU107" i="6" s="1"/>
  <c r="CT106" i="6"/>
  <c r="CU106" i="6" s="1"/>
  <c r="CT105" i="6"/>
  <c r="CU105" i="6" s="1"/>
  <c r="CT104" i="6"/>
  <c r="CU104" i="6" s="1"/>
  <c r="CT103" i="6"/>
  <c r="CU103" i="6" s="1"/>
  <c r="CT102" i="6"/>
  <c r="CT100" i="6"/>
  <c r="CU100" i="6" s="1"/>
  <c r="CT99" i="6"/>
  <c r="CU99" i="6" s="1"/>
  <c r="CT98" i="6"/>
  <c r="CU98" i="6" s="1"/>
  <c r="CT97" i="6"/>
  <c r="CU97" i="6" s="1"/>
  <c r="CT96" i="6"/>
  <c r="CT95" i="6"/>
  <c r="CU95" i="6" s="1"/>
  <c r="CT93" i="6"/>
  <c r="CU93" i="6" s="1"/>
  <c r="CT92" i="6"/>
  <c r="CU92" i="6" s="1"/>
  <c r="CT91" i="6"/>
  <c r="CU91" i="6" s="1"/>
  <c r="CT90" i="6"/>
  <c r="CU90" i="6" s="1"/>
  <c r="CT89" i="6"/>
  <c r="CU89" i="6" s="1"/>
  <c r="CT88" i="6"/>
  <c r="CT87" i="6"/>
  <c r="CU87" i="6" s="1"/>
  <c r="CT85" i="6"/>
  <c r="CU85" i="6" s="1"/>
  <c r="CT84" i="6"/>
  <c r="CU84" i="6" s="1"/>
  <c r="CT83" i="6"/>
  <c r="CU83" i="6" s="1"/>
  <c r="CT82" i="6"/>
  <c r="CU82" i="6" s="1"/>
  <c r="CT81" i="6"/>
  <c r="CU81" i="6" s="1"/>
  <c r="CT80" i="6"/>
  <c r="CT78" i="6"/>
  <c r="CU78" i="6" s="1"/>
  <c r="CT77" i="6"/>
  <c r="CU77" i="6" s="1"/>
  <c r="CT76" i="6"/>
  <c r="CU76" i="6" s="1"/>
  <c r="CT75" i="6"/>
  <c r="CU75" i="6" s="1"/>
  <c r="CT74" i="6"/>
  <c r="CU74" i="6" s="1"/>
  <c r="CT73" i="6"/>
  <c r="CU73" i="6" s="1"/>
  <c r="CT71" i="6"/>
  <c r="CU71" i="6" s="1"/>
  <c r="CT70" i="6"/>
  <c r="CU70" i="6" s="1"/>
  <c r="CT69" i="6"/>
  <c r="CU69" i="6" s="1"/>
  <c r="CT68" i="6"/>
  <c r="CU68" i="6" s="1"/>
  <c r="CT67" i="6"/>
  <c r="CU67" i="6" s="1"/>
  <c r="CT66" i="6"/>
  <c r="CT64" i="6"/>
  <c r="CU64" i="6" s="1"/>
  <c r="CT63" i="6"/>
  <c r="CU63" i="6" s="1"/>
  <c r="CT62" i="6"/>
  <c r="CU62" i="6" s="1"/>
  <c r="CT61" i="6"/>
  <c r="CU61" i="6" s="1"/>
  <c r="CT60" i="6"/>
  <c r="CU60" i="6" s="1"/>
  <c r="CT59" i="6"/>
  <c r="CT57" i="6"/>
  <c r="CU57" i="6" s="1"/>
  <c r="CT56" i="6"/>
  <c r="CU56" i="6" s="1"/>
  <c r="CT55" i="6"/>
  <c r="CU55" i="6" s="1"/>
  <c r="CT54" i="6"/>
  <c r="CU54" i="6" s="1"/>
  <c r="CT53" i="6"/>
  <c r="CT49" i="6"/>
  <c r="CU49" i="6" s="1"/>
  <c r="CT48" i="6"/>
  <c r="CU48" i="6" s="1"/>
  <c r="CT46" i="6"/>
  <c r="CU46" i="6" s="1"/>
  <c r="CT45" i="6"/>
  <c r="CU45" i="6" s="1"/>
  <c r="CT43" i="6"/>
  <c r="CU43" i="6" s="1"/>
  <c r="CT42" i="6"/>
  <c r="CU42" i="6" s="1"/>
  <c r="CT41" i="6"/>
  <c r="CU41" i="6" s="1"/>
  <c r="CT40" i="6"/>
  <c r="CU40" i="6" s="1"/>
  <c r="CT39" i="6"/>
  <c r="CU39" i="6" s="1"/>
  <c r="CT38" i="6"/>
  <c r="CT36" i="6"/>
  <c r="CU36" i="6" s="1"/>
  <c r="CT35" i="6"/>
  <c r="CU35" i="6" s="1"/>
  <c r="CT34" i="6"/>
  <c r="CU34" i="6" s="1"/>
  <c r="CT33" i="6"/>
  <c r="CU33" i="6" s="1"/>
  <c r="CT32" i="6"/>
  <c r="CU32" i="6" s="1"/>
  <c r="CT31" i="6"/>
  <c r="CU31" i="6" s="1"/>
  <c r="CT29" i="6"/>
  <c r="CU29" i="6" s="1"/>
  <c r="CT28" i="6"/>
  <c r="CU28" i="6" s="1"/>
  <c r="CT27" i="6"/>
  <c r="CU27" i="6" s="1"/>
  <c r="CT26" i="6"/>
  <c r="CU26" i="6" s="1"/>
  <c r="CT25" i="6"/>
  <c r="CU25" i="6" s="1"/>
  <c r="CT24" i="6"/>
  <c r="CT22" i="6"/>
  <c r="CU22" i="6" s="1"/>
  <c r="CT21" i="6"/>
  <c r="CU21" i="6" s="1"/>
  <c r="CT20" i="6"/>
  <c r="CU20" i="6" s="1"/>
  <c r="CT19" i="6"/>
  <c r="CU19" i="6" s="1"/>
  <c r="CT18" i="6"/>
  <c r="CT17" i="6"/>
  <c r="CU17" i="6" s="1"/>
  <c r="CJ157" i="6"/>
  <c r="CK157" i="6" s="1"/>
  <c r="CJ156" i="6"/>
  <c r="CK156" i="6" s="1"/>
  <c r="CJ155" i="6"/>
  <c r="CK155" i="6" s="1"/>
  <c r="CJ154" i="6"/>
  <c r="CK154" i="6" s="1"/>
  <c r="CJ153" i="6"/>
  <c r="CJ150" i="6"/>
  <c r="CK150" i="6" s="1"/>
  <c r="CJ149" i="6"/>
  <c r="CK149" i="6" s="1"/>
  <c r="CJ148" i="6"/>
  <c r="CK148" i="6" s="1"/>
  <c r="CJ143" i="6"/>
  <c r="CK143" i="6" s="1"/>
  <c r="CJ142" i="6"/>
  <c r="CK142" i="6" s="1"/>
  <c r="CJ141" i="6"/>
  <c r="CK141" i="6" s="1"/>
  <c r="CJ140" i="6"/>
  <c r="CK140" i="6" s="1"/>
  <c r="CJ139" i="6"/>
  <c r="CK139" i="6" s="1"/>
  <c r="CJ136" i="6"/>
  <c r="CK136" i="6" s="1"/>
  <c r="CJ135" i="6"/>
  <c r="CK135" i="6" s="1"/>
  <c r="CJ134" i="6"/>
  <c r="CK134" i="6" s="1"/>
  <c r="CJ129" i="6"/>
  <c r="CK129" i="6" s="1"/>
  <c r="CJ128" i="6"/>
  <c r="CK128" i="6" s="1"/>
  <c r="CJ127" i="6"/>
  <c r="CK127" i="6" s="1"/>
  <c r="CJ126" i="6"/>
  <c r="CK126" i="6" s="1"/>
  <c r="CJ125" i="6"/>
  <c r="CK125" i="6" s="1"/>
  <c r="CJ124" i="6"/>
  <c r="CK124" i="6" s="1"/>
  <c r="CJ115" i="6"/>
  <c r="CK115" i="6" s="1"/>
  <c r="CJ114" i="6"/>
  <c r="CK114" i="6" s="1"/>
  <c r="CJ113" i="6"/>
  <c r="CK113" i="6" s="1"/>
  <c r="CJ112" i="6"/>
  <c r="CK112" i="6" s="1"/>
  <c r="CJ111" i="6"/>
  <c r="CK111" i="6" s="1"/>
  <c r="CJ110" i="6"/>
  <c r="CK110" i="6" s="1"/>
  <c r="CJ108" i="6"/>
  <c r="CK108" i="6" s="1"/>
  <c r="CJ107" i="6"/>
  <c r="CK107" i="6" s="1"/>
  <c r="CJ106" i="6"/>
  <c r="CK106" i="6" s="1"/>
  <c r="CJ105" i="6"/>
  <c r="CK105" i="6" s="1"/>
  <c r="CJ104" i="6"/>
  <c r="CK104" i="6" s="1"/>
  <c r="CJ103" i="6"/>
  <c r="CK103" i="6" s="1"/>
  <c r="CJ100" i="6"/>
  <c r="CK100" i="6" s="1"/>
  <c r="CJ99" i="6"/>
  <c r="CK99" i="6" s="1"/>
  <c r="CJ98" i="6"/>
  <c r="CK98" i="6" s="1"/>
  <c r="CJ97" i="6"/>
  <c r="CK97" i="6" s="1"/>
  <c r="CJ96" i="6"/>
  <c r="CK96" i="6" s="1"/>
  <c r="CJ95" i="6"/>
  <c r="CK95" i="6" s="1"/>
  <c r="CJ93" i="6"/>
  <c r="CK93" i="6" s="1"/>
  <c r="CJ92" i="6"/>
  <c r="CK92" i="6" s="1"/>
  <c r="CJ91" i="6"/>
  <c r="CK91" i="6" s="1"/>
  <c r="CJ90" i="6"/>
  <c r="CK90" i="6" s="1"/>
  <c r="CJ89" i="6"/>
  <c r="CK89" i="6" s="1"/>
  <c r="CJ88" i="6"/>
  <c r="CK88" i="6" s="1"/>
  <c r="CJ87" i="6"/>
  <c r="CK87" i="6" s="1"/>
  <c r="CJ85" i="6"/>
  <c r="CK85" i="6" s="1"/>
  <c r="CJ84" i="6"/>
  <c r="CK84" i="6" s="1"/>
  <c r="CJ83" i="6"/>
  <c r="CK83" i="6" s="1"/>
  <c r="CJ82" i="6"/>
  <c r="CK82" i="6" s="1"/>
  <c r="CJ81" i="6"/>
  <c r="CK81" i="6" s="1"/>
  <c r="CJ80" i="6"/>
  <c r="CJ78" i="6"/>
  <c r="CK78" i="6" s="1"/>
  <c r="CJ77" i="6"/>
  <c r="CK77" i="6" s="1"/>
  <c r="CJ76" i="6"/>
  <c r="CK76" i="6" s="1"/>
  <c r="CJ75" i="6"/>
  <c r="CK75" i="6" s="1"/>
  <c r="CJ74" i="6"/>
  <c r="CK74" i="6" s="1"/>
  <c r="CJ73" i="6"/>
  <c r="CK73" i="6" s="1"/>
  <c r="CJ71" i="6"/>
  <c r="CK71" i="6" s="1"/>
  <c r="CJ70" i="6"/>
  <c r="CK70" i="6" s="1"/>
  <c r="CJ69" i="6"/>
  <c r="CK69" i="6" s="1"/>
  <c r="CJ64" i="6"/>
  <c r="CK64" i="6" s="1"/>
  <c r="CJ63" i="6"/>
  <c r="CK63" i="6" s="1"/>
  <c r="CJ62" i="6"/>
  <c r="CK62" i="6" s="1"/>
  <c r="CJ61" i="6"/>
  <c r="CK61" i="6" s="1"/>
  <c r="CJ60" i="6"/>
  <c r="CK60" i="6" s="1"/>
  <c r="CJ59" i="6"/>
  <c r="CK59" i="6" s="1"/>
  <c r="CJ57" i="6"/>
  <c r="CK57" i="6" s="1"/>
  <c r="CJ56" i="6"/>
  <c r="CK56" i="6" s="1"/>
  <c r="CJ55" i="6"/>
  <c r="CK55" i="6" s="1"/>
  <c r="CJ54" i="6"/>
  <c r="CK54" i="6" s="1"/>
  <c r="CJ53" i="6"/>
  <c r="CJ49" i="6"/>
  <c r="CK49" i="6" s="1"/>
  <c r="CJ48" i="6"/>
  <c r="CK48" i="6" s="1"/>
  <c r="CJ46" i="6"/>
  <c r="CK46" i="6" s="1"/>
  <c r="CJ45" i="6"/>
  <c r="CK45" i="6" s="1"/>
  <c r="CJ43" i="6"/>
  <c r="CK43" i="6" s="1"/>
  <c r="CJ42" i="6"/>
  <c r="CK42" i="6" s="1"/>
  <c r="CJ41" i="6"/>
  <c r="CK41" i="6" s="1"/>
  <c r="CJ40" i="6"/>
  <c r="CK40" i="6" s="1"/>
  <c r="CJ39" i="6"/>
  <c r="CK39" i="6" s="1"/>
  <c r="CJ38" i="6"/>
  <c r="CJ36" i="6"/>
  <c r="CK36" i="6" s="1"/>
  <c r="CJ35" i="6"/>
  <c r="CK35" i="6" s="1"/>
  <c r="CJ34" i="6"/>
  <c r="CK34" i="6" s="1"/>
  <c r="CJ33" i="6"/>
  <c r="CK33" i="6" s="1"/>
  <c r="CJ32" i="6"/>
  <c r="CK32" i="6" s="1"/>
  <c r="CJ31" i="6"/>
  <c r="CK31" i="6" s="1"/>
  <c r="CJ29" i="6"/>
  <c r="CK29" i="6" s="1"/>
  <c r="CJ28" i="6"/>
  <c r="CK28" i="6" s="1"/>
  <c r="CJ27" i="6"/>
  <c r="CK27" i="6" s="1"/>
  <c r="CJ26" i="6"/>
  <c r="CK26" i="6" s="1"/>
  <c r="CJ25" i="6"/>
  <c r="CK25" i="6" s="1"/>
  <c r="CJ24" i="6"/>
  <c r="CJ22" i="6"/>
  <c r="CK22" i="6" s="1"/>
  <c r="CJ21" i="6"/>
  <c r="CK21" i="6" s="1"/>
  <c r="CJ20" i="6"/>
  <c r="CK20" i="6" s="1"/>
  <c r="CJ19" i="6"/>
  <c r="CK19" i="6" s="1"/>
  <c r="CJ18" i="6"/>
  <c r="CK18" i="6" s="1"/>
  <c r="CJ17" i="6"/>
  <c r="CK17" i="6" s="1"/>
  <c r="BZ157" i="6"/>
  <c r="CA157" i="6" s="1"/>
  <c r="BZ156" i="6"/>
  <c r="CA156" i="6" s="1"/>
  <c r="BZ155" i="6"/>
  <c r="CA155" i="6" s="1"/>
  <c r="BZ154" i="6"/>
  <c r="BZ153" i="6"/>
  <c r="CA153" i="6" s="1"/>
  <c r="BZ150" i="6"/>
  <c r="CA150" i="6" s="1"/>
  <c r="BZ149" i="6"/>
  <c r="CA149" i="6" s="1"/>
  <c r="BZ148" i="6"/>
  <c r="CA148" i="6" s="1"/>
  <c r="BZ143" i="6"/>
  <c r="CA143" i="6" s="1"/>
  <c r="BZ142" i="6"/>
  <c r="CA142" i="6" s="1"/>
  <c r="BZ141" i="6"/>
  <c r="CA141" i="6" s="1"/>
  <c r="BZ140" i="6"/>
  <c r="CA140" i="6" s="1"/>
  <c r="BZ139" i="6"/>
  <c r="CA139" i="6" s="1"/>
  <c r="BZ136" i="6"/>
  <c r="CA136" i="6" s="1"/>
  <c r="BZ135" i="6"/>
  <c r="CA135" i="6" s="1"/>
  <c r="BZ134" i="6"/>
  <c r="CA134" i="6" s="1"/>
  <c r="BZ129" i="6"/>
  <c r="CA129" i="6" s="1"/>
  <c r="BZ128" i="6"/>
  <c r="CA128" i="6" s="1"/>
  <c r="BZ127" i="6"/>
  <c r="CA127" i="6" s="1"/>
  <c r="BZ126" i="6"/>
  <c r="CA126" i="6" s="1"/>
  <c r="BZ125" i="6"/>
  <c r="BZ124" i="6"/>
  <c r="CA124" i="6" s="1"/>
  <c r="BZ115" i="6"/>
  <c r="CA115" i="6" s="1"/>
  <c r="BZ114" i="6"/>
  <c r="CA114" i="6" s="1"/>
  <c r="BZ113" i="6"/>
  <c r="CA113" i="6" s="1"/>
  <c r="BZ112" i="6"/>
  <c r="CA112" i="6" s="1"/>
  <c r="BZ111" i="6"/>
  <c r="CA111" i="6" s="1"/>
  <c r="BZ110" i="6"/>
  <c r="BZ108" i="6"/>
  <c r="CA108" i="6" s="1"/>
  <c r="BZ107" i="6"/>
  <c r="CA107" i="6" s="1"/>
  <c r="BZ106" i="6"/>
  <c r="CA106" i="6" s="1"/>
  <c r="BZ105" i="6"/>
  <c r="CA105" i="6" s="1"/>
  <c r="BZ104" i="6"/>
  <c r="CA104" i="6" s="1"/>
  <c r="BZ103" i="6"/>
  <c r="CA103" i="6" s="1"/>
  <c r="BZ100" i="6"/>
  <c r="CA100" i="6" s="1"/>
  <c r="BZ99" i="6"/>
  <c r="CA99" i="6" s="1"/>
  <c r="BZ98" i="6"/>
  <c r="CA98" i="6" s="1"/>
  <c r="BZ97" i="6"/>
  <c r="CA97" i="6" s="1"/>
  <c r="BZ96" i="6"/>
  <c r="CA96" i="6" s="1"/>
  <c r="BZ95" i="6"/>
  <c r="CA95" i="6" s="1"/>
  <c r="BZ93" i="6"/>
  <c r="CA93" i="6" s="1"/>
  <c r="BZ92" i="6"/>
  <c r="CA92" i="6" s="1"/>
  <c r="BZ91" i="6"/>
  <c r="CA91" i="6" s="1"/>
  <c r="BZ90" i="6"/>
  <c r="CA90" i="6" s="1"/>
  <c r="BZ89" i="6"/>
  <c r="CA89" i="6" s="1"/>
  <c r="BZ88" i="6"/>
  <c r="BZ87" i="6"/>
  <c r="CA87" i="6" s="1"/>
  <c r="BZ85" i="6"/>
  <c r="CA85" i="6" s="1"/>
  <c r="BZ84" i="6"/>
  <c r="CA84" i="6" s="1"/>
  <c r="BZ83" i="6"/>
  <c r="CA83" i="6" s="1"/>
  <c r="BZ82" i="6"/>
  <c r="CA82" i="6" s="1"/>
  <c r="BZ81" i="6"/>
  <c r="CA81" i="6" s="1"/>
  <c r="BZ80" i="6"/>
  <c r="BZ78" i="6"/>
  <c r="CA78" i="6" s="1"/>
  <c r="BZ77" i="6"/>
  <c r="CA77" i="6" s="1"/>
  <c r="BZ76" i="6"/>
  <c r="CA76" i="6" s="1"/>
  <c r="BZ75" i="6"/>
  <c r="CA75" i="6" s="1"/>
  <c r="BZ74" i="6"/>
  <c r="CA74" i="6" s="1"/>
  <c r="BZ73" i="6"/>
  <c r="CA73" i="6" s="1"/>
  <c r="BZ71" i="6"/>
  <c r="CA71" i="6" s="1"/>
  <c r="BZ70" i="6"/>
  <c r="CA70" i="6" s="1"/>
  <c r="BZ69" i="6"/>
  <c r="CA69" i="6" s="1"/>
  <c r="BZ64" i="6"/>
  <c r="CA64" i="6" s="1"/>
  <c r="BZ63" i="6"/>
  <c r="CA63" i="6" s="1"/>
  <c r="BZ62" i="6"/>
  <c r="CA62" i="6" s="1"/>
  <c r="BZ61" i="6"/>
  <c r="CA61" i="6" s="1"/>
  <c r="BZ60" i="6"/>
  <c r="CA60" i="6" s="1"/>
  <c r="BZ59" i="6"/>
  <c r="BZ57" i="6"/>
  <c r="CA57" i="6" s="1"/>
  <c r="BZ56" i="6"/>
  <c r="CA56" i="6" s="1"/>
  <c r="BZ55" i="6"/>
  <c r="CA55" i="6" s="1"/>
  <c r="BZ54" i="6"/>
  <c r="CA54" i="6" s="1"/>
  <c r="BZ53" i="6"/>
  <c r="BZ49" i="6"/>
  <c r="CA49" i="6" s="1"/>
  <c r="BZ48" i="6"/>
  <c r="CA48" i="6" s="1"/>
  <c r="BZ46" i="6"/>
  <c r="CA46" i="6" s="1"/>
  <c r="BZ45" i="6"/>
  <c r="CA45" i="6" s="1"/>
  <c r="BZ43" i="6"/>
  <c r="CA43" i="6" s="1"/>
  <c r="BZ42" i="6"/>
  <c r="CA42" i="6" s="1"/>
  <c r="BZ41" i="6"/>
  <c r="CA41" i="6" s="1"/>
  <c r="BZ40" i="6"/>
  <c r="CA40" i="6" s="1"/>
  <c r="BZ39" i="6"/>
  <c r="CA39" i="6" s="1"/>
  <c r="BZ38" i="6"/>
  <c r="BZ36" i="6"/>
  <c r="CA36" i="6" s="1"/>
  <c r="BZ35" i="6"/>
  <c r="CA35" i="6" s="1"/>
  <c r="BZ34" i="6"/>
  <c r="CA34" i="6" s="1"/>
  <c r="BZ33" i="6"/>
  <c r="CA33" i="6" s="1"/>
  <c r="BZ32" i="6"/>
  <c r="CA32" i="6" s="1"/>
  <c r="BZ31" i="6"/>
  <c r="CA31" i="6" s="1"/>
  <c r="BZ29" i="6"/>
  <c r="CA29" i="6" s="1"/>
  <c r="BZ28" i="6"/>
  <c r="CA28" i="6" s="1"/>
  <c r="BZ27" i="6"/>
  <c r="CA27" i="6" s="1"/>
  <c r="BZ26" i="6"/>
  <c r="CA26" i="6" s="1"/>
  <c r="BZ25" i="6"/>
  <c r="CA25" i="6" s="1"/>
  <c r="BZ24" i="6"/>
  <c r="BZ22" i="6"/>
  <c r="CA22" i="6" s="1"/>
  <c r="BZ21" i="6"/>
  <c r="CA21" i="6" s="1"/>
  <c r="BZ20" i="6"/>
  <c r="CA20" i="6" s="1"/>
  <c r="BZ19" i="6"/>
  <c r="BZ18" i="6"/>
  <c r="CA18" i="6" s="1"/>
  <c r="BZ17" i="6"/>
  <c r="CA17" i="6" s="1"/>
  <c r="BP157" i="6"/>
  <c r="BQ157" i="6" s="1"/>
  <c r="BP156" i="6"/>
  <c r="BQ156" i="6" s="1"/>
  <c r="BP155" i="6"/>
  <c r="BQ155" i="6" s="1"/>
  <c r="BP154" i="6"/>
  <c r="BQ154" i="6" s="1"/>
  <c r="BP153" i="6"/>
  <c r="BQ153" i="6" s="1"/>
  <c r="BP150" i="6"/>
  <c r="BQ150" i="6" s="1"/>
  <c r="BP149" i="6"/>
  <c r="BQ149" i="6" s="1"/>
  <c r="BP148" i="6"/>
  <c r="BQ148" i="6" s="1"/>
  <c r="BP143" i="6"/>
  <c r="BQ143" i="6" s="1"/>
  <c r="BP142" i="6"/>
  <c r="BQ142" i="6" s="1"/>
  <c r="BP141" i="6"/>
  <c r="BQ141" i="6" s="1"/>
  <c r="BP140" i="6"/>
  <c r="BP139" i="6"/>
  <c r="BQ139" i="6" s="1"/>
  <c r="BP136" i="6"/>
  <c r="BQ136" i="6" s="1"/>
  <c r="BP135" i="6"/>
  <c r="BQ135" i="6" s="1"/>
  <c r="BP134" i="6"/>
  <c r="BQ134" i="6" s="1"/>
  <c r="BP129" i="6"/>
  <c r="BQ129" i="6" s="1"/>
  <c r="BP128" i="6"/>
  <c r="BQ128" i="6" s="1"/>
  <c r="BP127" i="6"/>
  <c r="BQ127" i="6" s="1"/>
  <c r="BP126" i="6"/>
  <c r="BQ126" i="6" s="1"/>
  <c r="BP125" i="6"/>
  <c r="BQ125" i="6" s="1"/>
  <c r="BP124" i="6"/>
  <c r="BQ124" i="6" s="1"/>
  <c r="BP115" i="6"/>
  <c r="BQ115" i="6" s="1"/>
  <c r="BP114" i="6"/>
  <c r="BQ114" i="6" s="1"/>
  <c r="BP113" i="6"/>
  <c r="BQ113" i="6" s="1"/>
  <c r="BP112" i="6"/>
  <c r="BQ112" i="6" s="1"/>
  <c r="BP111" i="6"/>
  <c r="BQ111" i="6" s="1"/>
  <c r="BP110" i="6"/>
  <c r="BP108" i="6"/>
  <c r="BQ108" i="6" s="1"/>
  <c r="BP107" i="6"/>
  <c r="BQ107" i="6" s="1"/>
  <c r="BP106" i="6"/>
  <c r="BQ106" i="6" s="1"/>
  <c r="BP105" i="6"/>
  <c r="BQ105" i="6" s="1"/>
  <c r="BP104" i="6"/>
  <c r="BQ104" i="6" s="1"/>
  <c r="BP103" i="6"/>
  <c r="BQ103" i="6" s="1"/>
  <c r="BP100" i="6"/>
  <c r="BQ100" i="6" s="1"/>
  <c r="BP99" i="6"/>
  <c r="BQ99" i="6" s="1"/>
  <c r="BP98" i="6"/>
  <c r="BQ98" i="6" s="1"/>
  <c r="BP97" i="6"/>
  <c r="BQ97" i="6" s="1"/>
  <c r="BP96" i="6"/>
  <c r="BQ96" i="6" s="1"/>
  <c r="BP95" i="6"/>
  <c r="BQ95" i="6" s="1"/>
  <c r="BP93" i="6"/>
  <c r="BQ93" i="6" s="1"/>
  <c r="BP92" i="6"/>
  <c r="BQ92" i="6" s="1"/>
  <c r="BP91" i="6"/>
  <c r="BQ91" i="6" s="1"/>
  <c r="BP90" i="6"/>
  <c r="BQ90" i="6" s="1"/>
  <c r="BP89" i="6"/>
  <c r="BQ89" i="6" s="1"/>
  <c r="BP88" i="6"/>
  <c r="BQ88" i="6" s="1"/>
  <c r="BP87" i="6"/>
  <c r="BQ87" i="6" s="1"/>
  <c r="BP85" i="6"/>
  <c r="BQ85" i="6" s="1"/>
  <c r="BP84" i="6"/>
  <c r="BQ84" i="6" s="1"/>
  <c r="BP83" i="6"/>
  <c r="BQ83" i="6" s="1"/>
  <c r="BP82" i="6"/>
  <c r="BQ82" i="6" s="1"/>
  <c r="BP81" i="6"/>
  <c r="BQ81" i="6" s="1"/>
  <c r="BP80" i="6"/>
  <c r="BP78" i="6"/>
  <c r="BQ78" i="6" s="1"/>
  <c r="BP77" i="6"/>
  <c r="BQ77" i="6" s="1"/>
  <c r="BP76" i="6"/>
  <c r="BQ76" i="6" s="1"/>
  <c r="BP75" i="6"/>
  <c r="BQ75" i="6" s="1"/>
  <c r="BP74" i="6"/>
  <c r="BQ74" i="6" s="1"/>
  <c r="BP73" i="6"/>
  <c r="BP71" i="6"/>
  <c r="BQ71" i="6" s="1"/>
  <c r="BP70" i="6"/>
  <c r="BQ70" i="6" s="1"/>
  <c r="BP69" i="6"/>
  <c r="BQ69" i="6" s="1"/>
  <c r="BP64" i="6"/>
  <c r="BQ64" i="6" s="1"/>
  <c r="BP63" i="6"/>
  <c r="BQ63" i="6" s="1"/>
  <c r="BP62" i="6"/>
  <c r="BQ62" i="6" s="1"/>
  <c r="BP61" i="6"/>
  <c r="BQ61" i="6" s="1"/>
  <c r="BP60" i="6"/>
  <c r="BQ60" i="6" s="1"/>
  <c r="BP59" i="6"/>
  <c r="BQ59" i="6" s="1"/>
  <c r="BP57" i="6"/>
  <c r="BQ57" i="6" s="1"/>
  <c r="BP56" i="6"/>
  <c r="BQ56" i="6" s="1"/>
  <c r="BP55" i="6"/>
  <c r="BQ55" i="6" s="1"/>
  <c r="BP54" i="6"/>
  <c r="BQ54" i="6" s="1"/>
  <c r="BP53" i="6"/>
  <c r="BP49" i="6"/>
  <c r="BQ49" i="6" s="1"/>
  <c r="BP48" i="6"/>
  <c r="BQ48" i="6" s="1"/>
  <c r="BP46" i="6"/>
  <c r="BP45" i="6"/>
  <c r="BQ45" i="6" s="1"/>
  <c r="BP43" i="6"/>
  <c r="BQ43" i="6" s="1"/>
  <c r="BP42" i="6"/>
  <c r="BQ42" i="6" s="1"/>
  <c r="BP41" i="6"/>
  <c r="BQ41" i="6" s="1"/>
  <c r="BP40" i="6"/>
  <c r="BQ40" i="6" s="1"/>
  <c r="BP39" i="6"/>
  <c r="BQ39" i="6" s="1"/>
  <c r="BP38" i="6"/>
  <c r="BP36" i="6"/>
  <c r="BQ36" i="6" s="1"/>
  <c r="BP35" i="6"/>
  <c r="BQ35" i="6" s="1"/>
  <c r="BP34" i="6"/>
  <c r="BQ34" i="6" s="1"/>
  <c r="BP33" i="6"/>
  <c r="BQ33" i="6" s="1"/>
  <c r="BP32" i="6"/>
  <c r="BQ32" i="6" s="1"/>
  <c r="BP31" i="6"/>
  <c r="BQ31" i="6" s="1"/>
  <c r="BP29" i="6"/>
  <c r="BQ29" i="6" s="1"/>
  <c r="BP28" i="6"/>
  <c r="BQ28" i="6" s="1"/>
  <c r="BP27" i="6"/>
  <c r="BQ27" i="6" s="1"/>
  <c r="BP26" i="6"/>
  <c r="BQ26" i="6" s="1"/>
  <c r="BP25" i="6"/>
  <c r="BQ25" i="6" s="1"/>
  <c r="BP24" i="6"/>
  <c r="BP22" i="6"/>
  <c r="BQ22" i="6" s="1"/>
  <c r="BP21" i="6"/>
  <c r="BQ21" i="6" s="1"/>
  <c r="BP20" i="6"/>
  <c r="BQ20" i="6" s="1"/>
  <c r="BP19" i="6"/>
  <c r="BQ19" i="6" s="1"/>
  <c r="BP18" i="6"/>
  <c r="BQ18" i="6" s="1"/>
  <c r="BP17" i="6"/>
  <c r="BQ17" i="6" s="1"/>
  <c r="BF157" i="6"/>
  <c r="BG157" i="6" s="1"/>
  <c r="BF156" i="6"/>
  <c r="BG156" i="6" s="1"/>
  <c r="BF155" i="6"/>
  <c r="BG155" i="6" s="1"/>
  <c r="BF154" i="6"/>
  <c r="BG154" i="6" s="1"/>
  <c r="BF153" i="6"/>
  <c r="BG153" i="6" s="1"/>
  <c r="BF150" i="6"/>
  <c r="BG150" i="6" s="1"/>
  <c r="BF149" i="6"/>
  <c r="BG149" i="6" s="1"/>
  <c r="BF148" i="6"/>
  <c r="BG148" i="6" s="1"/>
  <c r="BF143" i="6"/>
  <c r="BG143" i="6" s="1"/>
  <c r="BF142" i="6"/>
  <c r="BG142" i="6" s="1"/>
  <c r="BF141" i="6"/>
  <c r="BG141" i="6" s="1"/>
  <c r="BF140" i="6"/>
  <c r="BG140" i="6" s="1"/>
  <c r="BF139" i="6"/>
  <c r="BG139" i="6" s="1"/>
  <c r="BF136" i="6"/>
  <c r="BG136" i="6" s="1"/>
  <c r="BF135" i="6"/>
  <c r="BG135" i="6" s="1"/>
  <c r="BF134" i="6"/>
  <c r="BG134" i="6" s="1"/>
  <c r="BF129" i="6"/>
  <c r="BG129" i="6" s="1"/>
  <c r="BF128" i="6"/>
  <c r="BG128" i="6" s="1"/>
  <c r="BF127" i="6"/>
  <c r="BG127" i="6" s="1"/>
  <c r="BF126" i="6"/>
  <c r="BG126" i="6" s="1"/>
  <c r="BF125" i="6"/>
  <c r="BG125" i="6" s="1"/>
  <c r="BF124" i="6"/>
  <c r="BG124" i="6" s="1"/>
  <c r="BF115" i="6"/>
  <c r="BG115" i="6" s="1"/>
  <c r="BF114" i="6"/>
  <c r="BG114" i="6" s="1"/>
  <c r="BF113" i="6"/>
  <c r="BG113" i="6" s="1"/>
  <c r="BF112" i="6"/>
  <c r="BG112" i="6" s="1"/>
  <c r="BF111" i="6"/>
  <c r="BG111" i="6" s="1"/>
  <c r="BF110" i="6"/>
  <c r="BG110" i="6" s="1"/>
  <c r="BF108" i="6"/>
  <c r="BG108" i="6" s="1"/>
  <c r="BF107" i="6"/>
  <c r="BG107" i="6" s="1"/>
  <c r="BF106" i="6"/>
  <c r="BG106" i="6" s="1"/>
  <c r="BF105" i="6"/>
  <c r="BG105" i="6" s="1"/>
  <c r="BF104" i="6"/>
  <c r="BG104" i="6" s="1"/>
  <c r="BF103" i="6"/>
  <c r="BG103" i="6" s="1"/>
  <c r="BF100" i="6"/>
  <c r="BG100" i="6" s="1"/>
  <c r="BF99" i="6"/>
  <c r="BG99" i="6" s="1"/>
  <c r="BF98" i="6"/>
  <c r="BG98" i="6" s="1"/>
  <c r="BF97" i="6"/>
  <c r="BG97" i="6" s="1"/>
  <c r="BF96" i="6"/>
  <c r="BG96" i="6" s="1"/>
  <c r="BF95" i="6"/>
  <c r="BG95" i="6" s="1"/>
  <c r="BF93" i="6"/>
  <c r="BG93" i="6" s="1"/>
  <c r="BF92" i="6"/>
  <c r="BG92" i="6" s="1"/>
  <c r="BF91" i="6"/>
  <c r="BG91" i="6" s="1"/>
  <c r="BF90" i="6"/>
  <c r="BG90" i="6" s="1"/>
  <c r="BF89" i="6"/>
  <c r="BG89" i="6" s="1"/>
  <c r="BF85" i="6"/>
  <c r="BG85" i="6" s="1"/>
  <c r="BF84" i="6"/>
  <c r="BG84" i="6" s="1"/>
  <c r="BF83" i="6"/>
  <c r="BG83" i="6" s="1"/>
  <c r="BF82" i="6"/>
  <c r="BG82" i="6" s="1"/>
  <c r="BF81" i="6"/>
  <c r="BG81" i="6" s="1"/>
  <c r="BF80" i="6"/>
  <c r="BG80" i="6" s="1"/>
  <c r="BF78" i="6"/>
  <c r="BG78" i="6" s="1"/>
  <c r="BF77" i="6"/>
  <c r="BG77" i="6" s="1"/>
  <c r="BF76" i="6"/>
  <c r="BG76" i="6" s="1"/>
  <c r="BF75" i="6"/>
  <c r="BG75" i="6" s="1"/>
  <c r="BF74" i="6"/>
  <c r="BG74" i="6" s="1"/>
  <c r="BF73" i="6"/>
  <c r="BF71" i="6"/>
  <c r="BG71" i="6" s="1"/>
  <c r="BF70" i="6"/>
  <c r="BG70" i="6" s="1"/>
  <c r="BF69" i="6"/>
  <c r="BG69" i="6" s="1"/>
  <c r="BF64" i="6"/>
  <c r="BG64" i="6" s="1"/>
  <c r="BF63" i="6"/>
  <c r="BG63" i="6" s="1"/>
  <c r="BF62" i="6"/>
  <c r="BG62" i="6" s="1"/>
  <c r="BF61" i="6"/>
  <c r="BG61" i="6" s="1"/>
  <c r="BF60" i="6"/>
  <c r="BF57" i="6"/>
  <c r="BG57" i="6" s="1"/>
  <c r="BF56" i="6"/>
  <c r="BG56" i="6" s="1"/>
  <c r="BF55" i="6"/>
  <c r="BG55" i="6" s="1"/>
  <c r="BF54" i="6"/>
  <c r="BG54" i="6" s="1"/>
  <c r="BF53" i="6"/>
  <c r="BF49" i="6"/>
  <c r="BG49" i="6" s="1"/>
  <c r="BF48" i="6"/>
  <c r="BG48" i="6" s="1"/>
  <c r="BF46" i="6"/>
  <c r="BG46" i="6" s="1"/>
  <c r="BF43" i="6"/>
  <c r="BG43" i="6" s="1"/>
  <c r="BF42" i="6"/>
  <c r="BG42" i="6" s="1"/>
  <c r="BF41" i="6"/>
  <c r="BG41" i="6" s="1"/>
  <c r="BF40" i="6"/>
  <c r="BG40" i="6" s="1"/>
  <c r="BF39" i="6"/>
  <c r="BG39" i="6" s="1"/>
  <c r="BF38" i="6"/>
  <c r="BG38" i="6" s="1"/>
  <c r="BF36" i="6"/>
  <c r="BG36" i="6" s="1"/>
  <c r="BF35" i="6"/>
  <c r="BG35" i="6" s="1"/>
  <c r="BF34" i="6"/>
  <c r="BG34" i="6" s="1"/>
  <c r="BF33" i="6"/>
  <c r="BG33" i="6" s="1"/>
  <c r="BF32" i="6"/>
  <c r="BG32" i="6" s="1"/>
  <c r="BF31" i="6"/>
  <c r="BF29" i="6"/>
  <c r="BG29" i="6" s="1"/>
  <c r="BF28" i="6"/>
  <c r="BG28" i="6" s="1"/>
  <c r="BF27" i="6"/>
  <c r="BG27" i="6" s="1"/>
  <c r="BF26" i="6"/>
  <c r="BG26" i="6" s="1"/>
  <c r="BF25" i="6"/>
  <c r="BG25" i="6" s="1"/>
  <c r="BF24" i="6"/>
  <c r="BG24" i="6" s="1"/>
  <c r="BF22" i="6"/>
  <c r="BG22" i="6" s="1"/>
  <c r="BF21" i="6"/>
  <c r="BG21" i="6" s="1"/>
  <c r="BF20" i="6"/>
  <c r="BG20" i="6" s="1"/>
  <c r="BF19" i="6"/>
  <c r="BG19" i="6" s="1"/>
  <c r="BF18" i="6"/>
  <c r="BG18" i="6" s="1"/>
  <c r="BF17" i="6"/>
  <c r="BG17" i="6" s="1"/>
  <c r="AV157" i="6"/>
  <c r="AW157" i="6" s="1"/>
  <c r="AV156" i="6"/>
  <c r="AW156" i="6" s="1"/>
  <c r="AV155" i="6"/>
  <c r="AW155" i="6" s="1"/>
  <c r="AV154" i="6"/>
  <c r="AW154" i="6" s="1"/>
  <c r="AV153" i="6"/>
  <c r="AV150" i="6"/>
  <c r="AW150" i="6" s="1"/>
  <c r="AV149" i="6"/>
  <c r="AW149" i="6" s="1"/>
  <c r="AV148" i="6"/>
  <c r="AW148" i="6" s="1"/>
  <c r="AV143" i="6"/>
  <c r="AW143" i="6" s="1"/>
  <c r="AV142" i="6"/>
  <c r="AW142" i="6" s="1"/>
  <c r="AV141" i="6"/>
  <c r="AW141" i="6" s="1"/>
  <c r="AV140" i="6"/>
  <c r="AV139" i="6"/>
  <c r="AW139" i="6" s="1"/>
  <c r="AV136" i="6"/>
  <c r="AW136" i="6" s="1"/>
  <c r="AV135" i="6"/>
  <c r="AW135" i="6" s="1"/>
  <c r="AV129" i="6"/>
  <c r="AW129" i="6" s="1"/>
  <c r="AV128" i="6"/>
  <c r="AW128" i="6" s="1"/>
  <c r="AV127" i="6"/>
  <c r="AW127" i="6" s="1"/>
  <c r="AV126" i="6"/>
  <c r="AW126" i="6" s="1"/>
  <c r="AV125" i="6"/>
  <c r="AW125" i="6" s="1"/>
  <c r="AV115" i="6"/>
  <c r="AW115" i="6" s="1"/>
  <c r="AV114" i="6"/>
  <c r="AW114" i="6" s="1"/>
  <c r="AV113" i="6"/>
  <c r="AW113" i="6" s="1"/>
  <c r="AV112" i="6"/>
  <c r="AW112" i="6" s="1"/>
  <c r="AV111" i="6"/>
  <c r="AW111" i="6" s="1"/>
  <c r="AV110" i="6"/>
  <c r="AW110" i="6" s="1"/>
  <c r="AV108" i="6"/>
  <c r="AW108" i="6" s="1"/>
  <c r="AV107" i="6"/>
  <c r="AW107" i="6" s="1"/>
  <c r="AV106" i="6"/>
  <c r="AW106" i="6" s="1"/>
  <c r="AV105" i="6"/>
  <c r="AW105" i="6" s="1"/>
  <c r="AV104" i="6"/>
  <c r="AW104" i="6" s="1"/>
  <c r="AV103" i="6"/>
  <c r="AW103" i="6" s="1"/>
  <c r="AV100" i="6"/>
  <c r="AW100" i="6" s="1"/>
  <c r="AV99" i="6"/>
  <c r="AW99" i="6" s="1"/>
  <c r="AV98" i="6"/>
  <c r="AW98" i="6" s="1"/>
  <c r="AV97" i="6"/>
  <c r="AW97" i="6" s="1"/>
  <c r="AV96" i="6"/>
  <c r="AW96" i="6" s="1"/>
  <c r="AV95" i="6"/>
  <c r="AW95" i="6" s="1"/>
  <c r="AV93" i="6"/>
  <c r="AW93" i="6" s="1"/>
  <c r="AV92" i="6"/>
  <c r="AW92" i="6" s="1"/>
  <c r="AV91" i="6"/>
  <c r="AW91" i="6" s="1"/>
  <c r="AV90" i="6"/>
  <c r="AW90" i="6" s="1"/>
  <c r="AV85" i="6"/>
  <c r="AW85" i="6" s="1"/>
  <c r="AV84" i="6"/>
  <c r="AW84" i="6" s="1"/>
  <c r="AV83" i="6"/>
  <c r="AW83" i="6" s="1"/>
  <c r="AV82" i="6"/>
  <c r="AW82" i="6" s="1"/>
  <c r="AV81" i="6"/>
  <c r="AW81" i="6" s="1"/>
  <c r="AV78" i="6"/>
  <c r="AW78" i="6" s="1"/>
  <c r="AV77" i="6"/>
  <c r="AW77" i="6" s="1"/>
  <c r="AV76" i="6"/>
  <c r="AW76" i="6" s="1"/>
  <c r="AV75" i="6"/>
  <c r="AW75" i="6" s="1"/>
  <c r="AV74" i="6"/>
  <c r="AW74" i="6" s="1"/>
  <c r="AV73" i="6"/>
  <c r="AW73" i="6" s="1"/>
  <c r="AV71" i="6"/>
  <c r="AW71" i="6" s="1"/>
  <c r="AV70" i="6"/>
  <c r="AW70" i="6" s="1"/>
  <c r="AV69" i="6"/>
  <c r="AW69" i="6" s="1"/>
  <c r="AV64" i="6"/>
  <c r="AW64" i="6" s="1"/>
  <c r="AV63" i="6"/>
  <c r="AW63" i="6" s="1"/>
  <c r="AV62" i="6"/>
  <c r="AW62" i="6" s="1"/>
  <c r="AV61" i="6"/>
  <c r="AW61" i="6" s="1"/>
  <c r="AV57" i="6"/>
  <c r="AW57" i="6" s="1"/>
  <c r="AV56" i="6"/>
  <c r="AW56" i="6" s="1"/>
  <c r="AV55" i="6"/>
  <c r="AW55" i="6" s="1"/>
  <c r="AV54" i="6"/>
  <c r="AW54" i="6" s="1"/>
  <c r="AV53" i="6"/>
  <c r="AV49" i="6"/>
  <c r="AW49" i="6" s="1"/>
  <c r="AV48" i="6"/>
  <c r="AW48" i="6" s="1"/>
  <c r="AV46" i="6"/>
  <c r="AW46" i="6" s="1"/>
  <c r="AV43" i="6"/>
  <c r="AW43" i="6" s="1"/>
  <c r="AV42" i="6"/>
  <c r="AW42" i="6" s="1"/>
  <c r="AV41" i="6"/>
  <c r="AW41" i="6" s="1"/>
  <c r="AV40" i="6"/>
  <c r="AW40" i="6" s="1"/>
  <c r="AV39" i="6"/>
  <c r="AW39" i="6" s="1"/>
  <c r="AV38" i="6"/>
  <c r="AV36" i="6"/>
  <c r="AW36" i="6" s="1"/>
  <c r="AV35" i="6"/>
  <c r="AW35" i="6" s="1"/>
  <c r="AV34" i="6"/>
  <c r="AW34" i="6" s="1"/>
  <c r="AV33" i="6"/>
  <c r="AW33" i="6" s="1"/>
  <c r="AV29" i="6"/>
  <c r="AW29" i="6" s="1"/>
  <c r="AV28" i="6"/>
  <c r="AW28" i="6" s="1"/>
  <c r="AV27" i="6"/>
  <c r="AW27" i="6" s="1"/>
  <c r="AV26" i="6"/>
  <c r="AW26" i="6" s="1"/>
  <c r="AV25" i="6"/>
  <c r="AW25" i="6" s="1"/>
  <c r="AV24" i="6"/>
  <c r="AV22" i="6"/>
  <c r="AW22" i="6" s="1"/>
  <c r="AV21" i="6"/>
  <c r="AW21" i="6" s="1"/>
  <c r="AV20" i="6"/>
  <c r="AW20" i="6" s="1"/>
  <c r="AV19" i="6"/>
  <c r="AW19" i="6" s="1"/>
  <c r="AV18" i="6"/>
  <c r="AV17" i="6"/>
  <c r="AW17" i="6" s="1"/>
  <c r="AL157" i="6"/>
  <c r="AM157" i="6" s="1"/>
  <c r="AL156" i="6"/>
  <c r="AM156" i="6" s="1"/>
  <c r="AL155" i="6"/>
  <c r="AM155" i="6" s="1"/>
  <c r="AL154" i="6"/>
  <c r="AM154" i="6" s="1"/>
  <c r="AL153" i="6"/>
  <c r="AM153" i="6" s="1"/>
  <c r="AL150" i="6"/>
  <c r="AM150" i="6" s="1"/>
  <c r="AL149" i="6"/>
  <c r="AM149" i="6" s="1"/>
  <c r="AL148" i="6"/>
  <c r="AM148" i="6" s="1"/>
  <c r="AL143" i="6"/>
  <c r="AM143" i="6" s="1"/>
  <c r="AL142" i="6"/>
  <c r="AM142" i="6" s="1"/>
  <c r="AL141" i="6"/>
  <c r="AM141" i="6" s="1"/>
  <c r="AL140" i="6"/>
  <c r="AL139" i="6"/>
  <c r="AM139" i="6" s="1"/>
  <c r="AL136" i="6"/>
  <c r="AM136" i="6" s="1"/>
  <c r="AL135" i="6"/>
  <c r="AM135" i="6" s="1"/>
  <c r="AM133" i="6"/>
  <c r="AL129" i="6"/>
  <c r="AM129" i="6" s="1"/>
  <c r="AL128" i="6"/>
  <c r="AM128" i="6" s="1"/>
  <c r="AL127" i="6"/>
  <c r="AM127" i="6" s="1"/>
  <c r="AL115" i="6"/>
  <c r="AM115" i="6" s="1"/>
  <c r="AL114" i="6"/>
  <c r="AM114" i="6" s="1"/>
  <c r="AL113" i="6"/>
  <c r="AM113" i="6" s="1"/>
  <c r="AL112" i="6"/>
  <c r="AM112" i="6" s="1"/>
  <c r="AL111" i="6"/>
  <c r="AM111" i="6" s="1"/>
  <c r="AL110" i="6"/>
  <c r="AL108" i="6"/>
  <c r="AM108" i="6" s="1"/>
  <c r="AL107" i="6"/>
  <c r="AM107" i="6" s="1"/>
  <c r="AL106" i="6"/>
  <c r="AM106" i="6" s="1"/>
  <c r="AL105" i="6"/>
  <c r="AM105" i="6" s="1"/>
  <c r="AL104" i="6"/>
  <c r="AM104" i="6" s="1"/>
  <c r="AL103" i="6"/>
  <c r="AM103" i="6" s="1"/>
  <c r="AL102" i="6"/>
  <c r="AL100" i="6"/>
  <c r="AM100" i="6" s="1"/>
  <c r="AL99" i="6"/>
  <c r="AM99" i="6" s="1"/>
  <c r="AL98" i="6"/>
  <c r="AM98" i="6" s="1"/>
  <c r="AL97" i="6"/>
  <c r="AM97" i="6" s="1"/>
  <c r="AL96" i="6"/>
  <c r="AM96" i="6" s="1"/>
  <c r="AL95" i="6"/>
  <c r="AM95" i="6" s="1"/>
  <c r="AL93" i="6"/>
  <c r="AM93" i="6" s="1"/>
  <c r="AL92" i="6"/>
  <c r="AM92" i="6" s="1"/>
  <c r="AL85" i="6"/>
  <c r="AM85" i="6" s="1"/>
  <c r="AL84" i="6"/>
  <c r="AM84" i="6" s="1"/>
  <c r="AL83" i="6"/>
  <c r="AM83" i="6" s="1"/>
  <c r="AL82" i="6"/>
  <c r="AM82" i="6" s="1"/>
  <c r="AL81" i="6"/>
  <c r="AM81" i="6" s="1"/>
  <c r="AL78" i="6"/>
  <c r="AM78" i="6" s="1"/>
  <c r="AL77" i="6"/>
  <c r="AM77" i="6" s="1"/>
  <c r="AL76" i="6"/>
  <c r="AM76" i="6" s="1"/>
  <c r="AL75" i="6"/>
  <c r="AM75" i="6" s="1"/>
  <c r="AL74" i="6"/>
  <c r="AM74" i="6" s="1"/>
  <c r="AL73" i="6"/>
  <c r="AM73" i="6" s="1"/>
  <c r="AL71" i="6"/>
  <c r="AM71" i="6" s="1"/>
  <c r="AL70" i="6"/>
  <c r="AM70" i="6" s="1"/>
  <c r="AL69" i="6"/>
  <c r="AM69" i="6" s="1"/>
  <c r="AL64" i="6"/>
  <c r="AM64" i="6" s="1"/>
  <c r="AL63" i="6"/>
  <c r="AM63" i="6" s="1"/>
  <c r="AL62" i="6"/>
  <c r="AM62" i="6" s="1"/>
  <c r="AL61" i="6"/>
  <c r="AM61" i="6" s="1"/>
  <c r="AL60" i="6"/>
  <c r="AL57" i="6"/>
  <c r="AM57" i="6" s="1"/>
  <c r="AL56" i="6"/>
  <c r="AM56" i="6" s="1"/>
  <c r="AL55" i="6"/>
  <c r="AM55" i="6" s="1"/>
  <c r="AL54" i="6"/>
  <c r="AM54" i="6" s="1"/>
  <c r="AL53" i="6"/>
  <c r="AL43" i="6"/>
  <c r="AM43" i="6" s="1"/>
  <c r="AL42" i="6"/>
  <c r="AM42" i="6" s="1"/>
  <c r="AL41" i="6"/>
  <c r="AM41" i="6" s="1"/>
  <c r="AL40" i="6"/>
  <c r="AM40" i="6" s="1"/>
  <c r="AL39" i="6"/>
  <c r="AM39" i="6" s="1"/>
  <c r="AL38" i="6"/>
  <c r="AL36" i="6"/>
  <c r="AM36" i="6" s="1"/>
  <c r="AL35" i="6"/>
  <c r="AM35" i="6" s="1"/>
  <c r="AL34" i="6"/>
  <c r="AM34" i="6" s="1"/>
  <c r="AL33" i="6"/>
  <c r="AM33" i="6" s="1"/>
  <c r="AL29" i="6"/>
  <c r="AM29" i="6" s="1"/>
  <c r="AL22" i="6"/>
  <c r="AM22" i="6" s="1"/>
  <c r="AL21" i="6"/>
  <c r="AM21" i="6" s="1"/>
  <c r="AL20" i="6"/>
  <c r="AM20" i="6" s="1"/>
  <c r="AL19" i="6"/>
  <c r="AM19" i="6" s="1"/>
  <c r="AL18" i="6"/>
  <c r="AM18" i="6" s="1"/>
  <c r="AL17" i="6"/>
  <c r="AM17" i="6" s="1"/>
  <c r="AB177" i="6"/>
  <c r="AC177" i="6" s="1"/>
  <c r="AB171" i="6"/>
  <c r="AC171" i="6" s="1"/>
  <c r="AB164" i="6"/>
  <c r="AC164" i="6" s="1"/>
  <c r="AB183" i="6"/>
  <c r="AB157" i="6"/>
  <c r="AC157" i="6" s="1"/>
  <c r="AB156" i="6"/>
  <c r="AC156" i="6" s="1"/>
  <c r="AB155" i="6"/>
  <c r="AC155" i="6" s="1"/>
  <c r="AB154" i="6"/>
  <c r="AC154" i="6" s="1"/>
  <c r="AB153" i="6"/>
  <c r="AC153" i="6" s="1"/>
  <c r="AB152" i="6"/>
  <c r="AC152" i="6" s="1"/>
  <c r="AB150" i="6"/>
  <c r="AC150" i="6" s="1"/>
  <c r="AB149" i="6"/>
  <c r="AC149" i="6" s="1"/>
  <c r="AB148" i="6"/>
  <c r="AC148" i="6" s="1"/>
  <c r="AB147" i="6"/>
  <c r="AC147" i="6" s="1"/>
  <c r="AB146" i="6"/>
  <c r="AC146" i="6" s="1"/>
  <c r="AB145" i="6"/>
  <c r="AB143" i="6"/>
  <c r="AC143" i="6" s="1"/>
  <c r="AB142" i="6"/>
  <c r="AC142" i="6" s="1"/>
  <c r="AB141" i="6"/>
  <c r="AC141" i="6" s="1"/>
  <c r="AB140" i="6"/>
  <c r="AC140" i="6" s="1"/>
  <c r="AB139" i="6"/>
  <c r="AC139" i="6" s="1"/>
  <c r="AB138" i="6"/>
  <c r="AC138" i="6" s="1"/>
  <c r="AB136" i="6"/>
  <c r="AC136" i="6" s="1"/>
  <c r="AB135" i="6"/>
  <c r="AC135" i="6" s="1"/>
  <c r="AB134" i="6"/>
  <c r="AC134" i="6" s="1"/>
  <c r="AB129" i="6"/>
  <c r="AC129" i="6" s="1"/>
  <c r="AB128" i="6"/>
  <c r="AC128" i="6" s="1"/>
  <c r="AB127" i="6"/>
  <c r="AC127" i="6" s="1"/>
  <c r="AB126" i="6"/>
  <c r="AC126" i="6" s="1"/>
  <c r="AB124" i="6"/>
  <c r="AB115" i="6"/>
  <c r="AC115" i="6" s="1"/>
  <c r="AB114" i="6"/>
  <c r="AC114" i="6" s="1"/>
  <c r="AB113" i="6"/>
  <c r="AC113" i="6" s="1"/>
  <c r="AB112" i="6"/>
  <c r="AC112" i="6" s="1"/>
  <c r="AB111" i="6"/>
  <c r="AC111" i="6" s="1"/>
  <c r="AB110" i="6"/>
  <c r="AB108" i="6"/>
  <c r="AC108" i="6" s="1"/>
  <c r="AB107" i="6"/>
  <c r="AC107" i="6" s="1"/>
  <c r="AB106" i="6"/>
  <c r="AC106" i="6" s="1"/>
  <c r="AB105" i="6"/>
  <c r="AC105" i="6" s="1"/>
  <c r="AB104" i="6"/>
  <c r="AC104" i="6" s="1"/>
  <c r="AB103" i="6"/>
  <c r="AC103" i="6" s="1"/>
  <c r="AB102" i="6"/>
  <c r="AB100" i="6"/>
  <c r="AC100" i="6" s="1"/>
  <c r="AB99" i="6"/>
  <c r="AC99" i="6" s="1"/>
  <c r="AB98" i="6"/>
  <c r="AB97" i="6"/>
  <c r="AC97" i="6" s="1"/>
  <c r="AB96" i="6"/>
  <c r="AC96" i="6" s="1"/>
  <c r="AB95" i="6"/>
  <c r="AC95" i="6" s="1"/>
  <c r="AB93" i="6"/>
  <c r="AC93" i="6" s="1"/>
  <c r="AB92" i="6"/>
  <c r="AC92" i="6" s="1"/>
  <c r="AB91" i="6"/>
  <c r="AC91" i="6" s="1"/>
  <c r="AB90" i="6"/>
  <c r="AB89" i="6"/>
  <c r="AC89" i="6" s="1"/>
  <c r="AB88" i="6"/>
  <c r="AC88" i="6" s="1"/>
  <c r="AB87" i="6"/>
  <c r="AC87" i="6" s="1"/>
  <c r="AB85" i="6"/>
  <c r="AC85" i="6" s="1"/>
  <c r="AB84" i="6"/>
  <c r="AC84" i="6" s="1"/>
  <c r="AB83" i="6"/>
  <c r="AC83" i="6" s="1"/>
  <c r="AB82" i="6"/>
  <c r="AC82" i="6" s="1"/>
  <c r="AB81" i="6"/>
  <c r="AC81" i="6" s="1"/>
  <c r="AB80" i="6"/>
  <c r="AB78" i="6"/>
  <c r="AC78" i="6" s="1"/>
  <c r="AB77" i="6"/>
  <c r="AC77" i="6" s="1"/>
  <c r="AB76" i="6"/>
  <c r="AB75" i="6"/>
  <c r="AC75" i="6" s="1"/>
  <c r="AB74" i="6"/>
  <c r="AC74" i="6" s="1"/>
  <c r="AB73" i="6"/>
  <c r="AC73" i="6" s="1"/>
  <c r="AB71" i="6"/>
  <c r="AC71" i="6" s="1"/>
  <c r="AB70" i="6"/>
  <c r="AC70" i="6" s="1"/>
  <c r="AB69" i="6"/>
  <c r="AC69" i="6" s="1"/>
  <c r="AB68" i="6"/>
  <c r="AC68" i="6" s="1"/>
  <c r="AB67" i="6"/>
  <c r="AC67" i="6" s="1"/>
  <c r="AB66" i="6"/>
  <c r="AB64" i="6"/>
  <c r="AC64" i="6" s="1"/>
  <c r="AB63" i="6"/>
  <c r="AC63" i="6" s="1"/>
  <c r="AB62" i="6"/>
  <c r="AC62" i="6" s="1"/>
  <c r="AB61" i="6"/>
  <c r="AC61" i="6" s="1"/>
  <c r="AB60" i="6"/>
  <c r="AC60" i="6" s="1"/>
  <c r="AB59" i="6"/>
  <c r="AC59" i="6" s="1"/>
  <c r="AB57" i="6"/>
  <c r="AC57" i="6" s="1"/>
  <c r="AB56" i="6"/>
  <c r="AC56" i="6" s="1"/>
  <c r="AB55" i="6"/>
  <c r="AC55" i="6" s="1"/>
  <c r="AB54" i="6"/>
  <c r="AC54" i="6" s="1"/>
  <c r="AB53" i="6"/>
  <c r="AB45" i="6"/>
  <c r="AC45" i="6" s="1"/>
  <c r="AC44" i="6" s="1"/>
  <c r="AB43" i="6"/>
  <c r="AC43" i="6" s="1"/>
  <c r="AB42" i="6"/>
  <c r="AC42" i="6" s="1"/>
  <c r="AB41" i="6"/>
  <c r="AC41" i="6" s="1"/>
  <c r="AB40" i="6"/>
  <c r="AC40" i="6" s="1"/>
  <c r="AB39" i="6"/>
  <c r="AC39" i="6" s="1"/>
  <c r="AB38" i="6"/>
  <c r="AB36" i="6"/>
  <c r="AC36" i="6" s="1"/>
  <c r="AB35" i="6"/>
  <c r="AC35" i="6" s="1"/>
  <c r="AB34" i="6"/>
  <c r="AC34" i="6" s="1"/>
  <c r="AB32" i="6"/>
  <c r="AC32" i="6" s="1"/>
  <c r="AB31" i="6"/>
  <c r="AC31" i="6" s="1"/>
  <c r="AB22" i="6"/>
  <c r="AC22" i="6" s="1"/>
  <c r="AB21" i="6"/>
  <c r="AC21" i="6" s="1"/>
  <c r="AB20" i="6"/>
  <c r="AC20" i="6" s="1"/>
  <c r="AB19" i="6"/>
  <c r="AC19" i="6" s="1"/>
  <c r="AB18" i="6"/>
  <c r="AC18" i="6" s="1"/>
  <c r="AB17" i="6"/>
  <c r="R177" i="6"/>
  <c r="S177" i="6" s="1"/>
  <c r="R171" i="6"/>
  <c r="S171" i="6" s="1"/>
  <c r="R164" i="6"/>
  <c r="S164" i="6" s="1"/>
  <c r="R183" i="6"/>
  <c r="S183" i="6" s="1"/>
  <c r="R157" i="6"/>
  <c r="S157" i="6" s="1"/>
  <c r="R156" i="6"/>
  <c r="S156" i="6" s="1"/>
  <c r="R155" i="6"/>
  <c r="S155" i="6" s="1"/>
  <c r="R154" i="6"/>
  <c r="S154" i="6" s="1"/>
  <c r="R153" i="6"/>
  <c r="S153" i="6" s="1"/>
  <c r="R152" i="6"/>
  <c r="S152" i="6" s="1"/>
  <c r="R150" i="6"/>
  <c r="S150" i="6" s="1"/>
  <c r="R149" i="6"/>
  <c r="S149" i="6" s="1"/>
  <c r="R148" i="6"/>
  <c r="S148" i="6" s="1"/>
  <c r="R147" i="6"/>
  <c r="S147" i="6" s="1"/>
  <c r="R146" i="6"/>
  <c r="S146" i="6" s="1"/>
  <c r="R145" i="6"/>
  <c r="R143" i="6"/>
  <c r="S143" i="6" s="1"/>
  <c r="R142" i="6"/>
  <c r="S142" i="6" s="1"/>
  <c r="R141" i="6"/>
  <c r="S141" i="6" s="1"/>
  <c r="R140" i="6"/>
  <c r="S140" i="6" s="1"/>
  <c r="R139" i="6"/>
  <c r="S139" i="6" s="1"/>
  <c r="R138" i="6"/>
  <c r="R136" i="6"/>
  <c r="S136" i="6" s="1"/>
  <c r="R135" i="6"/>
  <c r="S135" i="6" s="1"/>
  <c r="R134" i="6"/>
  <c r="S134" i="6" s="1"/>
  <c r="R133" i="6"/>
  <c r="S133" i="6" s="1"/>
  <c r="R132" i="6"/>
  <c r="S132" i="6" s="1"/>
  <c r="R131" i="6"/>
  <c r="R129" i="6"/>
  <c r="S129" i="6" s="1"/>
  <c r="R128" i="6"/>
  <c r="S128" i="6" s="1"/>
  <c r="R127" i="6"/>
  <c r="S127" i="6" s="1"/>
  <c r="R126" i="6"/>
  <c r="S126" i="6" s="1"/>
  <c r="R125" i="6"/>
  <c r="S125" i="6" s="1"/>
  <c r="R124" i="6"/>
  <c r="S124" i="6" s="1"/>
  <c r="R115" i="6"/>
  <c r="S115" i="6" s="1"/>
  <c r="R114" i="6"/>
  <c r="S114" i="6" s="1"/>
  <c r="R113" i="6"/>
  <c r="S113" i="6" s="1"/>
  <c r="R111" i="6"/>
  <c r="S111" i="6" s="1"/>
  <c r="R110" i="6"/>
  <c r="R108" i="6"/>
  <c r="S108" i="6" s="1"/>
  <c r="R107" i="6"/>
  <c r="S107" i="6" s="1"/>
  <c r="R106" i="6"/>
  <c r="S106" i="6" s="1"/>
  <c r="R105" i="6"/>
  <c r="S105" i="6" s="1"/>
  <c r="R104" i="6"/>
  <c r="S104" i="6" s="1"/>
  <c r="R103" i="6"/>
  <c r="S103" i="6" s="1"/>
  <c r="R102" i="6"/>
  <c r="R100" i="6"/>
  <c r="S100" i="6" s="1"/>
  <c r="R99" i="6"/>
  <c r="S99" i="6" s="1"/>
  <c r="R98" i="6"/>
  <c r="S98" i="6" s="1"/>
  <c r="R97" i="6"/>
  <c r="S97" i="6" s="1"/>
  <c r="R96" i="6"/>
  <c r="S96" i="6" s="1"/>
  <c r="R95" i="6"/>
  <c r="S95" i="6" s="1"/>
  <c r="R93" i="6"/>
  <c r="S93" i="6" s="1"/>
  <c r="R92" i="6"/>
  <c r="S92" i="6" s="1"/>
  <c r="R91" i="6"/>
  <c r="S91" i="6" s="1"/>
  <c r="R90" i="6"/>
  <c r="S90" i="6" s="1"/>
  <c r="R89" i="6"/>
  <c r="S89" i="6" s="1"/>
  <c r="R88" i="6"/>
  <c r="S88" i="6" s="1"/>
  <c r="R87" i="6"/>
  <c r="S87" i="6" s="1"/>
  <c r="R85" i="6"/>
  <c r="S85" i="6" s="1"/>
  <c r="R84" i="6"/>
  <c r="S84" i="6" s="1"/>
  <c r="R83" i="6"/>
  <c r="S83" i="6" s="1"/>
  <c r="R82" i="6"/>
  <c r="S82" i="6" s="1"/>
  <c r="R81" i="6"/>
  <c r="S81" i="6" s="1"/>
  <c r="R80" i="6"/>
  <c r="R78" i="6"/>
  <c r="S78" i="6" s="1"/>
  <c r="R77" i="6"/>
  <c r="S77" i="6" s="1"/>
  <c r="R76" i="6"/>
  <c r="R75" i="6"/>
  <c r="S75" i="6" s="1"/>
  <c r="R74" i="6"/>
  <c r="S74" i="6" s="1"/>
  <c r="R73" i="6"/>
  <c r="S73" i="6" s="1"/>
  <c r="R71" i="6"/>
  <c r="S71" i="6" s="1"/>
  <c r="R70" i="6"/>
  <c r="S70" i="6" s="1"/>
  <c r="R69" i="6"/>
  <c r="S69" i="6" s="1"/>
  <c r="R68" i="6"/>
  <c r="S68" i="6" s="1"/>
  <c r="R67" i="6"/>
  <c r="S67" i="6" s="1"/>
  <c r="R66" i="6"/>
  <c r="R64" i="6"/>
  <c r="S64" i="6" s="1"/>
  <c r="R63" i="6"/>
  <c r="S63" i="6" s="1"/>
  <c r="R62" i="6"/>
  <c r="S62" i="6" s="1"/>
  <c r="R61" i="6"/>
  <c r="S61" i="6" s="1"/>
  <c r="R60" i="6"/>
  <c r="R59" i="6"/>
  <c r="S59" i="6" s="1"/>
  <c r="R57" i="6"/>
  <c r="S57" i="6" s="1"/>
  <c r="R56" i="6"/>
  <c r="S56" i="6" s="1"/>
  <c r="R55" i="6"/>
  <c r="S55" i="6" s="1"/>
  <c r="R54" i="6"/>
  <c r="S54" i="6" s="1"/>
  <c r="R53" i="6"/>
  <c r="R49" i="6"/>
  <c r="S49" i="6" s="1"/>
  <c r="R48" i="6"/>
  <c r="S48" i="6" s="1"/>
  <c r="R46" i="6"/>
  <c r="S46" i="6" s="1"/>
  <c r="R45" i="6"/>
  <c r="S45" i="6" s="1"/>
  <c r="R43" i="6"/>
  <c r="S43" i="6" s="1"/>
  <c r="R42" i="6"/>
  <c r="S42" i="6" s="1"/>
  <c r="R41" i="6"/>
  <c r="S41" i="6" s="1"/>
  <c r="R40" i="6"/>
  <c r="S40" i="6" s="1"/>
  <c r="R39" i="6"/>
  <c r="S39" i="6" s="1"/>
  <c r="R38" i="6"/>
  <c r="R36" i="6"/>
  <c r="S36" i="6" s="1"/>
  <c r="R35" i="6"/>
  <c r="S35" i="6" s="1"/>
  <c r="R34" i="6"/>
  <c r="S34" i="6" s="1"/>
  <c r="R33" i="6"/>
  <c r="R32" i="6"/>
  <c r="S32" i="6" s="1"/>
  <c r="R31" i="6"/>
  <c r="S31" i="6" s="1"/>
  <c r="R29" i="6"/>
  <c r="S29" i="6" s="1"/>
  <c r="R28" i="6"/>
  <c r="S28" i="6" s="1"/>
  <c r="R27" i="6"/>
  <c r="S27" i="6" s="1"/>
  <c r="R26" i="6"/>
  <c r="S26" i="6" s="1"/>
  <c r="R25" i="6"/>
  <c r="S25" i="6" s="1"/>
  <c r="R24" i="6"/>
  <c r="R22" i="6"/>
  <c r="S22" i="6" s="1"/>
  <c r="R21" i="6"/>
  <c r="S21" i="6" s="1"/>
  <c r="R20" i="6"/>
  <c r="S20" i="6" s="1"/>
  <c r="R19" i="6"/>
  <c r="S19" i="6" s="1"/>
  <c r="R18" i="6"/>
  <c r="S18" i="6" s="1"/>
  <c r="R17" i="6"/>
  <c r="S17" i="6" s="1"/>
  <c r="H53" i="6"/>
  <c r="H54" i="6"/>
  <c r="H55" i="6"/>
  <c r="H56" i="6"/>
  <c r="H57" i="6"/>
  <c r="H46" i="6"/>
  <c r="H48" i="6"/>
  <c r="H49" i="6"/>
  <c r="H39" i="6"/>
  <c r="H40" i="6"/>
  <c r="H41" i="6"/>
  <c r="H42" i="6"/>
  <c r="H43" i="6"/>
  <c r="H32" i="6"/>
  <c r="H33" i="6"/>
  <c r="H34" i="6"/>
  <c r="H35" i="6"/>
  <c r="H36" i="6"/>
  <c r="H25" i="6"/>
  <c r="H26" i="6"/>
  <c r="H27" i="6"/>
  <c r="H28" i="6"/>
  <c r="H29" i="6"/>
  <c r="H18" i="6"/>
  <c r="H19" i="6"/>
  <c r="H20" i="6"/>
  <c r="H21" i="6"/>
  <c r="H22" i="6"/>
  <c r="H74" i="6"/>
  <c r="H75" i="6"/>
  <c r="H76" i="6"/>
  <c r="H77" i="6"/>
  <c r="H78" i="6"/>
  <c r="H67" i="6"/>
  <c r="H68" i="6"/>
  <c r="H69" i="6"/>
  <c r="H70" i="6"/>
  <c r="H71" i="6"/>
  <c r="AC163" i="6" l="1"/>
  <c r="AC23" i="6"/>
  <c r="AB23" i="6"/>
  <c r="AM170" i="6"/>
  <c r="BG53" i="6"/>
  <c r="BG51" i="6" s="1"/>
  <c r="BF51" i="6"/>
  <c r="CA53" i="6"/>
  <c r="CA51" i="6" s="1"/>
  <c r="BZ51" i="6"/>
  <c r="CU53" i="6"/>
  <c r="CU51" i="6" s="1"/>
  <c r="CT51" i="6"/>
  <c r="H51" i="6"/>
  <c r="AM53" i="6"/>
  <c r="AM51" i="6" s="1"/>
  <c r="AL51" i="6"/>
  <c r="AW53" i="6"/>
  <c r="AW51" i="6" s="1"/>
  <c r="AV51" i="6"/>
  <c r="AC53" i="6"/>
  <c r="AC51" i="6" s="1"/>
  <c r="AB51" i="6"/>
  <c r="BQ53" i="6"/>
  <c r="BQ51" i="6" s="1"/>
  <c r="BP51" i="6"/>
  <c r="CK53" i="6"/>
  <c r="CK51" i="6" s="1"/>
  <c r="CJ51" i="6"/>
  <c r="DE53" i="6"/>
  <c r="DE51" i="6" s="1"/>
  <c r="DD51" i="6"/>
  <c r="S53" i="6"/>
  <c r="S51" i="6" s="1"/>
  <c r="R51" i="6"/>
  <c r="AB182" i="6"/>
  <c r="AB170" i="6"/>
  <c r="BP182" i="6"/>
  <c r="CT170" i="6"/>
  <c r="BZ182" i="6"/>
  <c r="AC170" i="6"/>
  <c r="BP170" i="6"/>
  <c r="DD182" i="6"/>
  <c r="BP176" i="6"/>
  <c r="S182" i="6"/>
  <c r="AC176" i="6"/>
  <c r="AW170" i="6"/>
  <c r="AW176" i="6"/>
  <c r="BF182" i="6"/>
  <c r="CT182" i="6"/>
  <c r="R182" i="6"/>
  <c r="R176" i="6" s="1"/>
  <c r="R170" i="6" s="1"/>
  <c r="AB176" i="6"/>
  <c r="AV176" i="6"/>
  <c r="AV170" i="6"/>
  <c r="CJ176" i="6"/>
  <c r="BF170" i="6"/>
  <c r="CJ170" i="6"/>
  <c r="CJ182" i="6"/>
  <c r="BQ176" i="6"/>
  <c r="BZ176" i="6"/>
  <c r="DD170" i="6"/>
  <c r="AL182" i="6"/>
  <c r="BF176" i="6"/>
  <c r="BZ170" i="6"/>
  <c r="AV182" i="6"/>
  <c r="CT176" i="6"/>
  <c r="BP163" i="6"/>
  <c r="F65" i="5"/>
  <c r="S163" i="6"/>
  <c r="AM176" i="6"/>
  <c r="AL176" i="6"/>
  <c r="AL170" i="6"/>
  <c r="DD163" i="6"/>
  <c r="BF163" i="6"/>
  <c r="AW163" i="6"/>
  <c r="DE164" i="6"/>
  <c r="DE163" i="6" s="1"/>
  <c r="CJ163" i="6"/>
  <c r="K65" i="5"/>
  <c r="BG163" i="6"/>
  <c r="AV163" i="6"/>
  <c r="AL163" i="6"/>
  <c r="AM163" i="6"/>
  <c r="AB163" i="6"/>
  <c r="R163" i="6"/>
  <c r="H170" i="6"/>
  <c r="DE176" i="6"/>
  <c r="DE183" i="6"/>
  <c r="DE182" i="6" s="1"/>
  <c r="DD176" i="6"/>
  <c r="DE171" i="6"/>
  <c r="DE170" i="6" s="1"/>
  <c r="CU163" i="6"/>
  <c r="CT163" i="6"/>
  <c r="CU171" i="6"/>
  <c r="CU170" i="6" s="1"/>
  <c r="CU179" i="6"/>
  <c r="CU176" i="6" s="1"/>
  <c r="CU183" i="6"/>
  <c r="CU182" i="6" s="1"/>
  <c r="CK163" i="6"/>
  <c r="CK176" i="6"/>
  <c r="CK170" i="6"/>
  <c r="CK183" i="6"/>
  <c r="CK182" i="6" s="1"/>
  <c r="CA163" i="6"/>
  <c r="CA176" i="6"/>
  <c r="CA183" i="6"/>
  <c r="CA182" i="6" s="1"/>
  <c r="BZ163" i="6"/>
  <c r="CA170" i="6"/>
  <c r="BQ170" i="6"/>
  <c r="BQ182" i="6"/>
  <c r="BG170" i="6"/>
  <c r="BG176" i="6"/>
  <c r="BG182" i="6"/>
  <c r="H163" i="6"/>
  <c r="R37" i="6"/>
  <c r="R65" i="6"/>
  <c r="R79" i="6"/>
  <c r="R151" i="6"/>
  <c r="AL30" i="6"/>
  <c r="AL44" i="6"/>
  <c r="AL86" i="6"/>
  <c r="AL94" i="6"/>
  <c r="AL123" i="6"/>
  <c r="AV23" i="6"/>
  <c r="AV79" i="6"/>
  <c r="BP30" i="6"/>
  <c r="CT130" i="6"/>
  <c r="CT144" i="6"/>
  <c r="DE16" i="6"/>
  <c r="DE44" i="6"/>
  <c r="DE72" i="6"/>
  <c r="DD101" i="6"/>
  <c r="BP144" i="6"/>
  <c r="R16" i="6"/>
  <c r="AB151" i="6"/>
  <c r="BF86" i="6"/>
  <c r="BP86" i="6"/>
  <c r="BP94" i="6"/>
  <c r="BP123" i="6"/>
  <c r="BZ23" i="6"/>
  <c r="BZ37" i="6"/>
  <c r="CK94" i="6"/>
  <c r="CT30" i="6"/>
  <c r="R109" i="6"/>
  <c r="CT72" i="6"/>
  <c r="AC16" i="6"/>
  <c r="AC30" i="6"/>
  <c r="AC58" i="6"/>
  <c r="AL144" i="6"/>
  <c r="BG94" i="6"/>
  <c r="BZ72" i="6"/>
  <c r="BZ94" i="6"/>
  <c r="BZ137" i="6"/>
  <c r="S33" i="6"/>
  <c r="S30" i="6" s="1"/>
  <c r="R30" i="6"/>
  <c r="AW140" i="6"/>
  <c r="AW137" i="6" s="1"/>
  <c r="AV137" i="6"/>
  <c r="BG31" i="6"/>
  <c r="BG30" i="6" s="1"/>
  <c r="BF30" i="6"/>
  <c r="BQ73" i="6"/>
  <c r="BQ72" i="6" s="1"/>
  <c r="BP72" i="6"/>
  <c r="CA19" i="6"/>
  <c r="CA16" i="6" s="1"/>
  <c r="BZ16" i="6"/>
  <c r="CU126" i="6"/>
  <c r="CU123" i="6" s="1"/>
  <c r="CT123" i="6"/>
  <c r="AM140" i="6"/>
  <c r="AM137" i="6" s="1"/>
  <c r="AL137" i="6"/>
  <c r="AV58" i="6"/>
  <c r="CA154" i="6"/>
  <c r="CA151" i="6" s="1"/>
  <c r="BZ151" i="6"/>
  <c r="CK123" i="6"/>
  <c r="CK153" i="6"/>
  <c r="CK151" i="6" s="1"/>
  <c r="CJ151" i="6"/>
  <c r="DD37" i="6"/>
  <c r="DD65" i="6"/>
  <c r="S138" i="6"/>
  <c r="S137" i="6" s="1"/>
  <c r="R137" i="6"/>
  <c r="AC124" i="6"/>
  <c r="AC123" i="6" s="1"/>
  <c r="AB123" i="6"/>
  <c r="BG44" i="6"/>
  <c r="BF44" i="6"/>
  <c r="BG60" i="6"/>
  <c r="BG58" i="6" s="1"/>
  <c r="BF58" i="6"/>
  <c r="BQ46" i="6"/>
  <c r="BQ44" i="6" s="1"/>
  <c r="BP44" i="6"/>
  <c r="CA59" i="6"/>
  <c r="CA58" i="6" s="1"/>
  <c r="BZ58" i="6"/>
  <c r="CU59" i="6"/>
  <c r="CU58" i="6" s="1"/>
  <c r="CT58" i="6"/>
  <c r="AW153" i="6"/>
  <c r="AW151" i="6" s="1"/>
  <c r="AV151" i="6"/>
  <c r="BF16" i="6"/>
  <c r="BG73" i="6"/>
  <c r="BG72" i="6" s="1"/>
  <c r="BF72" i="6"/>
  <c r="BQ140" i="6"/>
  <c r="BQ137" i="6" s="1"/>
  <c r="BP137" i="6"/>
  <c r="CJ123" i="6"/>
  <c r="BP65" i="6"/>
  <c r="CA94" i="6"/>
  <c r="BZ123" i="6"/>
  <c r="CK16" i="6"/>
  <c r="CK30" i="6"/>
  <c r="CK44" i="6"/>
  <c r="CK58" i="6"/>
  <c r="CK72" i="6"/>
  <c r="CK86" i="6"/>
  <c r="CK109" i="6"/>
  <c r="CT16" i="6"/>
  <c r="CT94" i="6"/>
  <c r="DD123" i="6"/>
  <c r="S16" i="6"/>
  <c r="R72" i="6"/>
  <c r="R101" i="6"/>
  <c r="AB94" i="6"/>
  <c r="AL37" i="6"/>
  <c r="AL58" i="6"/>
  <c r="R86" i="6"/>
  <c r="R94" i="6"/>
  <c r="R123" i="6"/>
  <c r="R144" i="6"/>
  <c r="AB72" i="6"/>
  <c r="AB86" i="6"/>
  <c r="AB137" i="6"/>
  <c r="AL16" i="6"/>
  <c r="AL65" i="6"/>
  <c r="AL79" i="6"/>
  <c r="AL109" i="6"/>
  <c r="AL151" i="6"/>
  <c r="AV16" i="6"/>
  <c r="AV37" i="6"/>
  <c r="AV44" i="6"/>
  <c r="AV65" i="6"/>
  <c r="AW72" i="6"/>
  <c r="AV101" i="6"/>
  <c r="BF94" i="6"/>
  <c r="BP23" i="6"/>
  <c r="BP58" i="6"/>
  <c r="BP79" i="6"/>
  <c r="BP109" i="6"/>
  <c r="BP151" i="6"/>
  <c r="CA30" i="6"/>
  <c r="BZ44" i="6"/>
  <c r="BZ65" i="6"/>
  <c r="BZ86" i="6"/>
  <c r="BZ109" i="6"/>
  <c r="BZ130" i="6"/>
  <c r="CT23" i="6"/>
  <c r="CT65" i="6"/>
  <c r="CT86" i="6"/>
  <c r="CT101" i="6"/>
  <c r="DD23" i="6"/>
  <c r="DE30" i="6"/>
  <c r="DE58" i="6"/>
  <c r="DD79" i="6"/>
  <c r="DE86" i="6"/>
  <c r="DE94" i="6"/>
  <c r="DE123" i="6"/>
  <c r="DD137" i="6"/>
  <c r="R130" i="6"/>
  <c r="S151" i="6"/>
  <c r="AL23" i="6"/>
  <c r="AW123" i="6"/>
  <c r="R23" i="6"/>
  <c r="R44" i="6"/>
  <c r="R58" i="6"/>
  <c r="AL101" i="6"/>
  <c r="AL130" i="6"/>
  <c r="BF130" i="6"/>
  <c r="BF144" i="6"/>
  <c r="BP37" i="6"/>
  <c r="BP101" i="6"/>
  <c r="BP130" i="6"/>
  <c r="BZ79" i="6"/>
  <c r="BZ101" i="6"/>
  <c r="BZ144" i="6"/>
  <c r="CT37" i="6"/>
  <c r="CT79" i="6"/>
  <c r="CT109" i="6"/>
  <c r="CT137" i="6"/>
  <c r="CT151" i="6"/>
  <c r="DD151" i="6"/>
  <c r="DD16" i="6"/>
  <c r="DE24" i="6"/>
  <c r="DE23" i="6" s="1"/>
  <c r="DD30" i="6"/>
  <c r="DE38" i="6"/>
  <c r="DE37" i="6" s="1"/>
  <c r="DD44" i="6"/>
  <c r="DD58" i="6"/>
  <c r="DE66" i="6"/>
  <c r="DE65" i="6" s="1"/>
  <c r="DD72" i="6"/>
  <c r="DE80" i="6"/>
  <c r="DE79" i="6" s="1"/>
  <c r="DD86" i="6"/>
  <c r="DD94" i="6"/>
  <c r="DE102" i="6"/>
  <c r="DE101" i="6" s="1"/>
  <c r="DE137" i="6"/>
  <c r="DE131" i="6"/>
  <c r="DE130" i="6" s="1"/>
  <c r="DD130" i="6"/>
  <c r="DE151" i="6"/>
  <c r="DE109" i="6"/>
  <c r="O71" i="5"/>
  <c r="DD109" i="6"/>
  <c r="DD144" i="6"/>
  <c r="DE145" i="6"/>
  <c r="DE144" i="6" s="1"/>
  <c r="CU30" i="6"/>
  <c r="CU72" i="6"/>
  <c r="CU44" i="6"/>
  <c r="CT44" i="6"/>
  <c r="CU18" i="6"/>
  <c r="CU16" i="6" s="1"/>
  <c r="CU24" i="6"/>
  <c r="CU23" i="6" s="1"/>
  <c r="CU38" i="6"/>
  <c r="CU37" i="6" s="1"/>
  <c r="CU66" i="6"/>
  <c r="CU65" i="6" s="1"/>
  <c r="CU80" i="6"/>
  <c r="CU79" i="6" s="1"/>
  <c r="CU88" i="6"/>
  <c r="CU86" i="6" s="1"/>
  <c r="CU96" i="6"/>
  <c r="CU94" i="6" s="1"/>
  <c r="CU102" i="6"/>
  <c r="CU101" i="6" s="1"/>
  <c r="CU110" i="6"/>
  <c r="CU109" i="6" s="1"/>
  <c r="CU131" i="6"/>
  <c r="CU130" i="6" s="1"/>
  <c r="CU139" i="6"/>
  <c r="CU137" i="6" s="1"/>
  <c r="CU145" i="6"/>
  <c r="CU144" i="6" s="1"/>
  <c r="CU153" i="6"/>
  <c r="CU151" i="6" s="1"/>
  <c r="CJ37" i="6"/>
  <c r="CJ65" i="6"/>
  <c r="CJ79" i="6"/>
  <c r="CJ101" i="6"/>
  <c r="CK130" i="6"/>
  <c r="CJ130" i="6"/>
  <c r="CJ137" i="6"/>
  <c r="CJ109" i="6"/>
  <c r="CK137" i="6"/>
  <c r="CJ23" i="6"/>
  <c r="CJ16" i="6"/>
  <c r="CK24" i="6"/>
  <c r="CK23" i="6" s="1"/>
  <c r="CJ30" i="6"/>
  <c r="CK38" i="6"/>
  <c r="CK37" i="6" s="1"/>
  <c r="CJ44" i="6"/>
  <c r="CJ58" i="6"/>
  <c r="CK65" i="6"/>
  <c r="CJ72" i="6"/>
  <c r="CK80" i="6"/>
  <c r="CK79" i="6" s="1"/>
  <c r="CJ86" i="6"/>
  <c r="CJ94" i="6"/>
  <c r="CK101" i="6"/>
  <c r="CK144" i="6"/>
  <c r="CJ144" i="6"/>
  <c r="CA72" i="6"/>
  <c r="CA137" i="6"/>
  <c r="CA44" i="6"/>
  <c r="BZ30" i="6"/>
  <c r="CA24" i="6"/>
  <c r="CA23" i="6" s="1"/>
  <c r="CA38" i="6"/>
  <c r="CA37" i="6" s="1"/>
  <c r="CA65" i="6"/>
  <c r="CA80" i="6"/>
  <c r="CA79" i="6" s="1"/>
  <c r="CA88" i="6"/>
  <c r="CA86" i="6" s="1"/>
  <c r="CA101" i="6"/>
  <c r="CA110" i="6"/>
  <c r="CA109" i="6" s="1"/>
  <c r="CA125" i="6"/>
  <c r="CA123" i="6" s="1"/>
  <c r="CA130" i="6"/>
  <c r="CA144" i="6"/>
  <c r="BQ16" i="6"/>
  <c r="BQ58" i="6"/>
  <c r="BQ151" i="6"/>
  <c r="BQ30" i="6"/>
  <c r="BQ86" i="6"/>
  <c r="BQ94" i="6"/>
  <c r="BQ123" i="6"/>
  <c r="BP16" i="6"/>
  <c r="BQ24" i="6"/>
  <c r="BQ23" i="6" s="1"/>
  <c r="BQ38" i="6"/>
  <c r="BQ37" i="6" s="1"/>
  <c r="BQ65" i="6"/>
  <c r="BQ80" i="6"/>
  <c r="BQ79" i="6" s="1"/>
  <c r="BQ101" i="6"/>
  <c r="BQ110" i="6"/>
  <c r="BQ109" i="6" s="1"/>
  <c r="BQ130" i="6"/>
  <c r="BQ144" i="6"/>
  <c r="BG16" i="6"/>
  <c r="BG86" i="6"/>
  <c r="BG123" i="6"/>
  <c r="BG137" i="6"/>
  <c r="BG151" i="6"/>
  <c r="BG23" i="6"/>
  <c r="BG65" i="6"/>
  <c r="BF123" i="6"/>
  <c r="BG130" i="6"/>
  <c r="BF137" i="6"/>
  <c r="BG144" i="6"/>
  <c r="BF151" i="6"/>
  <c r="BF109" i="6"/>
  <c r="BG37" i="6"/>
  <c r="BG79" i="6"/>
  <c r="BG101" i="6"/>
  <c r="BF23" i="6"/>
  <c r="BF37" i="6"/>
  <c r="BF65" i="6"/>
  <c r="BF79" i="6"/>
  <c r="BF101" i="6"/>
  <c r="BG109" i="6"/>
  <c r="AW30" i="6"/>
  <c r="AW86" i="6"/>
  <c r="AW94" i="6"/>
  <c r="AW18" i="6"/>
  <c r="AW16" i="6" s="1"/>
  <c r="AW24" i="6"/>
  <c r="AW23" i="6" s="1"/>
  <c r="AW44" i="6"/>
  <c r="AV72" i="6"/>
  <c r="AW79" i="6"/>
  <c r="AV86" i="6"/>
  <c r="AV94" i="6"/>
  <c r="AW101" i="6"/>
  <c r="AW109" i="6"/>
  <c r="AW38" i="6"/>
  <c r="AW37" i="6" s="1"/>
  <c r="AW58" i="6"/>
  <c r="AV123" i="6"/>
  <c r="AW130" i="6"/>
  <c r="AV130" i="6"/>
  <c r="AV30" i="6"/>
  <c r="AW65" i="6"/>
  <c r="AV109" i="6"/>
  <c r="AV144" i="6"/>
  <c r="AW144" i="6"/>
  <c r="AM72" i="6"/>
  <c r="AM16" i="6"/>
  <c r="AM151" i="6"/>
  <c r="AM86" i="6"/>
  <c r="AM94" i="6"/>
  <c r="AM123" i="6"/>
  <c r="AL72" i="6"/>
  <c r="AM23" i="6"/>
  <c r="AM30" i="6"/>
  <c r="AM38" i="6"/>
  <c r="AM37" i="6" s="1"/>
  <c r="AM44" i="6"/>
  <c r="AM60" i="6"/>
  <c r="AM58" i="6" s="1"/>
  <c r="AM65" i="6"/>
  <c r="AM79" i="6"/>
  <c r="AM102" i="6"/>
  <c r="AM101" i="6" s="1"/>
  <c r="AM110" i="6"/>
  <c r="AM109" i="6" s="1"/>
  <c r="AM130" i="6"/>
  <c r="AM144" i="6"/>
  <c r="AM182" i="6"/>
  <c r="AC137" i="6"/>
  <c r="AB109" i="6"/>
  <c r="AB37" i="6"/>
  <c r="AB65" i="6"/>
  <c r="AC76" i="6"/>
  <c r="AC72" i="6" s="1"/>
  <c r="AB79" i="6"/>
  <c r="AC90" i="6"/>
  <c r="AC86" i="6" s="1"/>
  <c r="AC98" i="6"/>
  <c r="AC94" i="6" s="1"/>
  <c r="AB101" i="6"/>
  <c r="AC110" i="6"/>
  <c r="AC109" i="6" s="1"/>
  <c r="AC151" i="6"/>
  <c r="AC130" i="6"/>
  <c r="AC183" i="6"/>
  <c r="AC182" i="6" s="1"/>
  <c r="AB16" i="6"/>
  <c r="AB30" i="6"/>
  <c r="AC38" i="6"/>
  <c r="AC37" i="6" s="1"/>
  <c r="AB44" i="6"/>
  <c r="AB58" i="6"/>
  <c r="AC66" i="6"/>
  <c r="AC65" i="6" s="1"/>
  <c r="AC80" i="6"/>
  <c r="AC79" i="6" s="1"/>
  <c r="AC102" i="6"/>
  <c r="AC101" i="6" s="1"/>
  <c r="AB130" i="6"/>
  <c r="AB144" i="6"/>
  <c r="AC145" i="6"/>
  <c r="AC144" i="6" s="1"/>
  <c r="S86" i="6"/>
  <c r="S94" i="6"/>
  <c r="S123" i="6"/>
  <c r="S24" i="6"/>
  <c r="S23" i="6" s="1"/>
  <c r="S38" i="6"/>
  <c r="S37" i="6" s="1"/>
  <c r="S44" i="6"/>
  <c r="S60" i="6"/>
  <c r="S58" i="6" s="1"/>
  <c r="S66" i="6"/>
  <c r="S65" i="6" s="1"/>
  <c r="S76" i="6"/>
  <c r="S72" i="6" s="1"/>
  <c r="S80" i="6"/>
  <c r="S79" i="6" s="1"/>
  <c r="S102" i="6"/>
  <c r="S101" i="6" s="1"/>
  <c r="S110" i="6"/>
  <c r="S109" i="6" s="1"/>
  <c r="S131" i="6"/>
  <c r="S130" i="6" s="1"/>
  <c r="S145" i="6"/>
  <c r="S144" i="6" s="1"/>
  <c r="O65" i="5"/>
  <c r="N65" i="5"/>
  <c r="M65" i="5"/>
  <c r="H67" i="5"/>
  <c r="I171" i="6"/>
  <c r="I170" i="6" s="1"/>
  <c r="H183" i="6"/>
  <c r="H182" i="6" s="1"/>
  <c r="H177" i="6"/>
  <c r="H176" i="6" s="1"/>
  <c r="H153" i="6"/>
  <c r="H154" i="6"/>
  <c r="H155" i="6"/>
  <c r="H156" i="6"/>
  <c r="H157" i="6"/>
  <c r="H146" i="6"/>
  <c r="H147" i="6"/>
  <c r="H148" i="6"/>
  <c r="H149" i="6"/>
  <c r="H150" i="6"/>
  <c r="H145" i="6"/>
  <c r="H139" i="6"/>
  <c r="H140" i="6"/>
  <c r="H141" i="6"/>
  <c r="H142" i="6"/>
  <c r="H143" i="6"/>
  <c r="H132" i="6"/>
  <c r="H133" i="6"/>
  <c r="H134" i="6"/>
  <c r="H135" i="6"/>
  <c r="H136" i="6"/>
  <c r="H131" i="6"/>
  <c r="H125" i="6"/>
  <c r="H126" i="6"/>
  <c r="H127" i="6"/>
  <c r="H128" i="6"/>
  <c r="H129" i="6"/>
  <c r="H124" i="6"/>
  <c r="H111" i="6"/>
  <c r="H112" i="6"/>
  <c r="H113" i="6"/>
  <c r="H114" i="6"/>
  <c r="H115" i="6"/>
  <c r="H110" i="6"/>
  <c r="H103" i="6"/>
  <c r="H104" i="6"/>
  <c r="H105" i="6"/>
  <c r="H106" i="6"/>
  <c r="H107" i="6"/>
  <c r="H108" i="6"/>
  <c r="H96" i="6"/>
  <c r="H97" i="6"/>
  <c r="H98" i="6"/>
  <c r="H99" i="6"/>
  <c r="H100" i="6"/>
  <c r="H88" i="6"/>
  <c r="H89" i="6"/>
  <c r="H90" i="6"/>
  <c r="H91" i="6"/>
  <c r="H92" i="6"/>
  <c r="H93" i="6"/>
  <c r="H87" i="6"/>
  <c r="H81" i="6"/>
  <c r="H82" i="6"/>
  <c r="H83" i="6"/>
  <c r="H84" i="6"/>
  <c r="H85" i="6"/>
  <c r="H80" i="6"/>
  <c r="H73" i="6"/>
  <c r="H66" i="6"/>
  <c r="H60" i="6"/>
  <c r="H61" i="6"/>
  <c r="H62" i="6"/>
  <c r="H63" i="6"/>
  <c r="H64" i="6"/>
  <c r="H59" i="6"/>
  <c r="H45" i="6"/>
  <c r="H38" i="6"/>
  <c r="H31" i="6"/>
  <c r="H24" i="6"/>
  <c r="H17" i="6"/>
  <c r="H95" i="6"/>
  <c r="H102" i="6"/>
  <c r="H138" i="6"/>
  <c r="AB161" i="6" l="1"/>
  <c r="AB159" i="6" s="1"/>
  <c r="K67" i="5"/>
  <c r="BP161" i="6"/>
  <c r="BP159" i="6" s="1"/>
  <c r="N71" i="5"/>
  <c r="BF161" i="6"/>
  <c r="BF159" i="6" s="1"/>
  <c r="K71" i="5"/>
  <c r="AL161" i="6"/>
  <c r="AL159" i="6" s="1"/>
  <c r="CT161" i="6"/>
  <c r="CT159" i="6" s="1"/>
  <c r="R161" i="6"/>
  <c r="R159" i="6" s="1"/>
  <c r="H71" i="5"/>
  <c r="AM161" i="6"/>
  <c r="AM159" i="6" s="1"/>
  <c r="I71" i="5"/>
  <c r="AW182" i="6"/>
  <c r="AW161" i="6" s="1"/>
  <c r="AW159" i="6" s="1"/>
  <c r="G71" i="5"/>
  <c r="AC161" i="6"/>
  <c r="AC159" i="6" s="1"/>
  <c r="BZ161" i="6"/>
  <c r="BZ159" i="6" s="1"/>
  <c r="AV161" i="6"/>
  <c r="AV159" i="6" s="1"/>
  <c r="DD161" i="6"/>
  <c r="DD159" i="6" s="1"/>
  <c r="O67" i="5"/>
  <c r="M67" i="5"/>
  <c r="CJ161" i="6"/>
  <c r="CJ159" i="6" s="1"/>
  <c r="H65" i="5"/>
  <c r="BQ163" i="6"/>
  <c r="BQ161" i="6" s="1"/>
  <c r="BQ159" i="6" s="1"/>
  <c r="DE161" i="6"/>
  <c r="DE159" i="6" s="1"/>
  <c r="N67" i="5"/>
  <c r="CU161" i="6"/>
  <c r="CU159" i="6" s="1"/>
  <c r="M71" i="5"/>
  <c r="CK161" i="6"/>
  <c r="CK159" i="6" s="1"/>
  <c r="CA161" i="6"/>
  <c r="CA159" i="6" s="1"/>
  <c r="BG161" i="6"/>
  <c r="BG159" i="6" s="1"/>
  <c r="I183" i="6"/>
  <c r="I182" i="6" s="1"/>
  <c r="H151" i="6"/>
  <c r="DE119" i="6"/>
  <c r="DE117" i="6" s="1"/>
  <c r="AW119" i="6"/>
  <c r="AW117" i="6" s="1"/>
  <c r="BQ119" i="6"/>
  <c r="BQ117" i="6" s="1"/>
  <c r="I164" i="6"/>
  <c r="AL119" i="6"/>
  <c r="AL117" i="6" s="1"/>
  <c r="R12" i="6"/>
  <c r="R10" i="6" s="1"/>
  <c r="BP119" i="6"/>
  <c r="BP117" i="6" s="1"/>
  <c r="BZ12" i="6"/>
  <c r="BZ10" i="6" s="1"/>
  <c r="BZ119" i="6"/>
  <c r="BZ117" i="6" s="1"/>
  <c r="CJ119" i="6"/>
  <c r="CJ117" i="6" s="1"/>
  <c r="AM119" i="6"/>
  <c r="AM117" i="6" s="1"/>
  <c r="BF12" i="6"/>
  <c r="BF10" i="6" s="1"/>
  <c r="CT119" i="6"/>
  <c r="CT117" i="6" s="1"/>
  <c r="BG119" i="6"/>
  <c r="BG117" i="6" s="1"/>
  <c r="CK119" i="6"/>
  <c r="CK117" i="6" s="1"/>
  <c r="BP12" i="6"/>
  <c r="BP10" i="6" s="1"/>
  <c r="AC119" i="6"/>
  <c r="AC117" i="6" s="1"/>
  <c r="CU119" i="6"/>
  <c r="CU117" i="6" s="1"/>
  <c r="DE12" i="6"/>
  <c r="DE10" i="6" s="1"/>
  <c r="AL12" i="6"/>
  <c r="AL10" i="6" s="1"/>
  <c r="DD12" i="6"/>
  <c r="DD10" i="6" s="1"/>
  <c r="J71" i="5"/>
  <c r="AB119" i="6"/>
  <c r="AB117" i="6" s="1"/>
  <c r="AV12" i="6"/>
  <c r="AV10" i="6" s="1"/>
  <c r="CK12" i="6"/>
  <c r="CK10" i="6" s="1"/>
  <c r="CT12" i="6"/>
  <c r="CT10" i="6" s="1"/>
  <c r="DD119" i="6"/>
  <c r="DD117" i="6" s="1"/>
  <c r="R119" i="6"/>
  <c r="R117" i="6" s="1"/>
  <c r="CU12" i="6"/>
  <c r="CU10" i="6" s="1"/>
  <c r="CJ12" i="6"/>
  <c r="CJ10" i="6" s="1"/>
  <c r="CA12" i="6"/>
  <c r="CA10" i="6" s="1"/>
  <c r="CA119" i="6"/>
  <c r="CA117" i="6" s="1"/>
  <c r="BQ12" i="6"/>
  <c r="BQ10" i="6" s="1"/>
  <c r="BF119" i="6"/>
  <c r="BF117" i="6" s="1"/>
  <c r="BG12" i="6"/>
  <c r="BG10" i="6" s="1"/>
  <c r="AW12" i="6"/>
  <c r="AW10" i="6" s="1"/>
  <c r="AV119" i="6"/>
  <c r="AV117" i="6" s="1"/>
  <c r="AM12" i="6"/>
  <c r="AM10" i="6" s="1"/>
  <c r="AC12" i="6"/>
  <c r="AC10" i="6" s="1"/>
  <c r="AB12" i="6"/>
  <c r="AB10" i="6" s="1"/>
  <c r="S12" i="6"/>
  <c r="S10" i="6" s="1"/>
  <c r="S119" i="6"/>
  <c r="S117" i="6" s="1"/>
  <c r="I65" i="5"/>
  <c r="L71" i="5"/>
  <c r="G65" i="5"/>
  <c r="H69" i="5"/>
  <c r="L65" i="5"/>
  <c r="J65" i="5"/>
  <c r="O10" i="5"/>
  <c r="N10" i="5"/>
  <c r="M10" i="5"/>
  <c r="H10" i="5"/>
  <c r="I10" i="5"/>
  <c r="J10" i="5"/>
  <c r="K10" i="5"/>
  <c r="L10" i="5"/>
  <c r="G10" i="5"/>
  <c r="F10" i="5"/>
  <c r="H63" i="5" l="1"/>
  <c r="AL8" i="6"/>
  <c r="AL190" i="6" s="1"/>
  <c r="DD8" i="6"/>
  <c r="DD190" i="6" s="1"/>
  <c r="AW8" i="6"/>
  <c r="AW190" i="6" s="1"/>
  <c r="BP8" i="6"/>
  <c r="BP190" i="6" s="1"/>
  <c r="DE8" i="6"/>
  <c r="DE190" i="6" s="1"/>
  <c r="AM8" i="6"/>
  <c r="AM190" i="6" s="1"/>
  <c r="CT8" i="6"/>
  <c r="CT190" i="6" s="1"/>
  <c r="BF8" i="6"/>
  <c r="BF190" i="6" s="1"/>
  <c r="AB8" i="6"/>
  <c r="AB190" i="6" s="1"/>
  <c r="AC8" i="6"/>
  <c r="AC190" i="6" s="1"/>
  <c r="R8" i="6"/>
  <c r="R190" i="6" s="1"/>
  <c r="BG8" i="6"/>
  <c r="BG190" i="6" s="1"/>
  <c r="AV8" i="6"/>
  <c r="AV190" i="6" s="1"/>
  <c r="CA8" i="6"/>
  <c r="CA190" i="6" s="1"/>
  <c r="CJ8" i="6"/>
  <c r="CJ190" i="6" s="1"/>
  <c r="BQ8" i="6"/>
  <c r="BQ190" i="6" s="1"/>
  <c r="CK8" i="6"/>
  <c r="CK190" i="6" s="1"/>
  <c r="BZ8" i="6"/>
  <c r="BZ190" i="6" s="1"/>
  <c r="CU8" i="6"/>
  <c r="CU190" i="6" s="1"/>
  <c r="I163" i="6"/>
  <c r="E65" i="5"/>
  <c r="E71" i="5"/>
  <c r="H161" i="6"/>
  <c r="H159" i="6" s="1"/>
  <c r="I139" i="6"/>
  <c r="I128" i="6"/>
  <c r="I127" i="6"/>
  <c r="I126" i="6"/>
  <c r="I129" i="6"/>
  <c r="I125" i="6"/>
  <c r="I124" i="6"/>
  <c r="D65" i="5" l="1"/>
  <c r="I123" i="6"/>
  <c r="E53" i="5" s="1"/>
  <c r="H123" i="6"/>
  <c r="I45" i="6" l="1"/>
  <c r="I46" i="6" l="1"/>
  <c r="I48" i="6"/>
  <c r="I18" i="6" l="1"/>
  <c r="I19" i="6"/>
  <c r="I20" i="6"/>
  <c r="I21" i="6"/>
  <c r="I22" i="6"/>
  <c r="I26" i="6"/>
  <c r="I27" i="6"/>
  <c r="I28" i="6"/>
  <c r="I29" i="6"/>
  <c r="I33" i="6"/>
  <c r="I34" i="6"/>
  <c r="I35" i="6"/>
  <c r="I36" i="6"/>
  <c r="I38" i="6"/>
  <c r="I39" i="6"/>
  <c r="I40" i="6"/>
  <c r="I41" i="6"/>
  <c r="I42" i="6"/>
  <c r="I43" i="6"/>
  <c r="I53" i="6"/>
  <c r="I54" i="6"/>
  <c r="I55" i="6"/>
  <c r="I56" i="6"/>
  <c r="I57" i="6"/>
  <c r="I59" i="6"/>
  <c r="I60" i="6"/>
  <c r="I61" i="6"/>
  <c r="I62" i="6"/>
  <c r="I63" i="6"/>
  <c r="I64" i="6"/>
  <c r="I66" i="6"/>
  <c r="I68" i="6"/>
  <c r="I69" i="6"/>
  <c r="I70" i="6"/>
  <c r="I71" i="6"/>
  <c r="I73" i="6"/>
  <c r="I74" i="6"/>
  <c r="I75" i="6"/>
  <c r="I76" i="6"/>
  <c r="I77" i="6"/>
  <c r="I78" i="6"/>
  <c r="I81" i="6"/>
  <c r="I82" i="6"/>
  <c r="I83" i="6"/>
  <c r="I84" i="6"/>
  <c r="I85" i="6"/>
  <c r="I87" i="6"/>
  <c r="I89" i="6"/>
  <c r="I90" i="6"/>
  <c r="I91" i="6"/>
  <c r="I92" i="6"/>
  <c r="I93" i="6"/>
  <c r="I96" i="6"/>
  <c r="I97" i="6"/>
  <c r="I98" i="6"/>
  <c r="I99" i="6"/>
  <c r="I100" i="6"/>
  <c r="I104" i="6"/>
  <c r="I105" i="6"/>
  <c r="I106" i="6"/>
  <c r="I107" i="6"/>
  <c r="I108" i="6"/>
  <c r="I110" i="6"/>
  <c r="I111" i="6"/>
  <c r="I112" i="6"/>
  <c r="I113" i="6"/>
  <c r="I114" i="6"/>
  <c r="I115" i="6"/>
  <c r="I131" i="6"/>
  <c r="I133" i="6"/>
  <c r="I134" i="6"/>
  <c r="I135" i="6"/>
  <c r="I136" i="6"/>
  <c r="I140" i="6"/>
  <c r="I141" i="6"/>
  <c r="I142" i="6"/>
  <c r="I143" i="6"/>
  <c r="I145" i="6"/>
  <c r="I146" i="6"/>
  <c r="I147" i="6"/>
  <c r="I148" i="6"/>
  <c r="I149" i="6"/>
  <c r="I150" i="6"/>
  <c r="I153" i="6"/>
  <c r="I154" i="6"/>
  <c r="I155" i="6"/>
  <c r="I156" i="6"/>
  <c r="I157" i="6"/>
  <c r="I67" i="5"/>
  <c r="I178" i="6"/>
  <c r="I179" i="6"/>
  <c r="I51" i="6" l="1"/>
  <c r="E30" i="5" s="1"/>
  <c r="E67" i="5"/>
  <c r="L69" i="5"/>
  <c r="G36" i="5"/>
  <c r="G67" i="5"/>
  <c r="J69" i="5"/>
  <c r="F44" i="5"/>
  <c r="F46" i="5"/>
  <c r="F34" i="5"/>
  <c r="F26" i="5"/>
  <c r="I109" i="6"/>
  <c r="E46" i="5" s="1"/>
  <c r="I49" i="6"/>
  <c r="I44" i="6" s="1"/>
  <c r="E28" i="5" s="1"/>
  <c r="H44" i="6"/>
  <c r="I57" i="5"/>
  <c r="N46" i="5"/>
  <c r="L46" i="5"/>
  <c r="J46" i="5"/>
  <c r="H46" i="5"/>
  <c r="H130" i="6"/>
  <c r="H109" i="6"/>
  <c r="O46" i="5"/>
  <c r="M46" i="5"/>
  <c r="K46" i="5"/>
  <c r="I46" i="5"/>
  <c r="G46" i="5"/>
  <c r="O26" i="5"/>
  <c r="M26" i="5"/>
  <c r="K26" i="5"/>
  <c r="I26" i="5"/>
  <c r="G26" i="5"/>
  <c r="I37" i="6"/>
  <c r="E26" i="5" s="1"/>
  <c r="H65" i="6"/>
  <c r="H79" i="6"/>
  <c r="H37" i="6"/>
  <c r="H16" i="6"/>
  <c r="I17" i="6"/>
  <c r="I16" i="6" s="1"/>
  <c r="H137" i="6"/>
  <c r="I177" i="6"/>
  <c r="I176" i="6" s="1"/>
  <c r="L67" i="5"/>
  <c r="J67" i="5"/>
  <c r="M61" i="5"/>
  <c r="J61" i="5"/>
  <c r="I152" i="6"/>
  <c r="I151" i="6" s="1"/>
  <c r="N59" i="5"/>
  <c r="K59" i="5"/>
  <c r="F59" i="5"/>
  <c r="H144" i="6"/>
  <c r="O61" i="5"/>
  <c r="L61" i="5"/>
  <c r="G61" i="5"/>
  <c r="M59" i="5"/>
  <c r="H59" i="5"/>
  <c r="I144" i="6"/>
  <c r="E59" i="5" s="1"/>
  <c r="N61" i="5"/>
  <c r="I61" i="5"/>
  <c r="F61" i="5"/>
  <c r="O59" i="5"/>
  <c r="J59" i="5"/>
  <c r="G59" i="5"/>
  <c r="K61" i="5"/>
  <c r="H61" i="5"/>
  <c r="L59" i="5"/>
  <c r="I59" i="5"/>
  <c r="H57" i="5"/>
  <c r="F57" i="5"/>
  <c r="I138" i="6"/>
  <c r="I137" i="6" s="1"/>
  <c r="O55" i="5"/>
  <c r="M55" i="5"/>
  <c r="K55" i="5"/>
  <c r="I55" i="5"/>
  <c r="G55" i="5"/>
  <c r="I132" i="6"/>
  <c r="I130" i="6" s="1"/>
  <c r="N55" i="5"/>
  <c r="L55" i="5"/>
  <c r="J55" i="5"/>
  <c r="H55" i="5"/>
  <c r="O44" i="5"/>
  <c r="G44" i="5"/>
  <c r="I102" i="6"/>
  <c r="O36" i="5"/>
  <c r="K36" i="5"/>
  <c r="O32" i="5"/>
  <c r="K32" i="5"/>
  <c r="G32" i="5"/>
  <c r="H44" i="5"/>
  <c r="N44" i="5"/>
  <c r="H94" i="6"/>
  <c r="L34" i="5"/>
  <c r="H34" i="5"/>
  <c r="M44" i="5"/>
  <c r="J44" i="5"/>
  <c r="M36" i="5"/>
  <c r="I36" i="5"/>
  <c r="I72" i="6"/>
  <c r="E36" i="5" s="1"/>
  <c r="M32" i="5"/>
  <c r="I32" i="5"/>
  <c r="I58" i="6"/>
  <c r="E32" i="5" s="1"/>
  <c r="H101" i="6"/>
  <c r="L44" i="5"/>
  <c r="H86" i="6"/>
  <c r="N34" i="5"/>
  <c r="J34" i="5"/>
  <c r="N42" i="5"/>
  <c r="L42" i="5"/>
  <c r="J42" i="5"/>
  <c r="H42" i="5"/>
  <c r="O42" i="5"/>
  <c r="M42" i="5"/>
  <c r="K42" i="5"/>
  <c r="I42" i="5"/>
  <c r="G42" i="5"/>
  <c r="I95" i="6"/>
  <c r="I94" i="6" s="1"/>
  <c r="E42" i="5" s="1"/>
  <c r="O40" i="5"/>
  <c r="M40" i="5"/>
  <c r="K40" i="5"/>
  <c r="I40" i="5"/>
  <c r="G40" i="5"/>
  <c r="I88" i="6"/>
  <c r="I86" i="6" s="1"/>
  <c r="E40" i="5" s="1"/>
  <c r="N40" i="5"/>
  <c r="L40" i="5"/>
  <c r="J40" i="5"/>
  <c r="H40" i="5"/>
  <c r="N38" i="5"/>
  <c r="L38" i="5"/>
  <c r="J38" i="5"/>
  <c r="H38" i="5"/>
  <c r="O38" i="5"/>
  <c r="M38" i="5"/>
  <c r="K38" i="5"/>
  <c r="I38" i="5"/>
  <c r="G38" i="5"/>
  <c r="I80" i="6"/>
  <c r="I79" i="6" s="1"/>
  <c r="E38" i="5" s="1"/>
  <c r="N36" i="5"/>
  <c r="L36" i="5"/>
  <c r="J36" i="5"/>
  <c r="H36" i="5"/>
  <c r="N30" i="5"/>
  <c r="L30" i="5"/>
  <c r="J30" i="5"/>
  <c r="H30" i="5"/>
  <c r="F30" i="5"/>
  <c r="M28" i="5"/>
  <c r="I28" i="5"/>
  <c r="H72" i="6"/>
  <c r="H58" i="6"/>
  <c r="I32" i="6"/>
  <c r="L24" i="5"/>
  <c r="H24" i="5"/>
  <c r="O34" i="5"/>
  <c r="M34" i="5"/>
  <c r="K34" i="5"/>
  <c r="I34" i="5"/>
  <c r="G34" i="5"/>
  <c r="I67" i="6"/>
  <c r="I65" i="6" s="1"/>
  <c r="E34" i="5" s="1"/>
  <c r="N32" i="5"/>
  <c r="L32" i="5"/>
  <c r="J32" i="5"/>
  <c r="H32" i="5"/>
  <c r="O30" i="5"/>
  <c r="M30" i="5"/>
  <c r="K30" i="5"/>
  <c r="I30" i="5"/>
  <c r="G30" i="5"/>
  <c r="O28" i="5"/>
  <c r="K28" i="5"/>
  <c r="G28" i="5"/>
  <c r="N26" i="5"/>
  <c r="L26" i="5"/>
  <c r="J26" i="5"/>
  <c r="H26" i="5"/>
  <c r="N24" i="5"/>
  <c r="J24" i="5"/>
  <c r="H23" i="6"/>
  <c r="N22" i="5"/>
  <c r="L22" i="5"/>
  <c r="J22" i="5"/>
  <c r="H22" i="5"/>
  <c r="N28" i="5"/>
  <c r="L28" i="5"/>
  <c r="J28" i="5"/>
  <c r="H28" i="5"/>
  <c r="O24" i="5"/>
  <c r="M24" i="5"/>
  <c r="K24" i="5"/>
  <c r="I24" i="5"/>
  <c r="G24" i="5"/>
  <c r="I31" i="6"/>
  <c r="O22" i="5"/>
  <c r="M22" i="5"/>
  <c r="K22" i="5"/>
  <c r="I22" i="5"/>
  <c r="G22" i="5"/>
  <c r="I24" i="6"/>
  <c r="H119" i="6" l="1"/>
  <c r="H117" i="6" s="1"/>
  <c r="I119" i="6"/>
  <c r="E69" i="5"/>
  <c r="E63" i="5" s="1"/>
  <c r="I161" i="6"/>
  <c r="I159" i="6" s="1"/>
  <c r="E61" i="5"/>
  <c r="D61" i="5" s="1"/>
  <c r="L63" i="5"/>
  <c r="M69" i="5"/>
  <c r="M63" i="5" s="1"/>
  <c r="O69" i="5"/>
  <c r="O63" i="5" s="1"/>
  <c r="G69" i="5"/>
  <c r="G63" i="5" s="1"/>
  <c r="J63" i="5"/>
  <c r="F67" i="5"/>
  <c r="K69" i="5"/>
  <c r="K63" i="5" s="1"/>
  <c r="N69" i="5"/>
  <c r="N63" i="5" s="1"/>
  <c r="I69" i="5"/>
  <c r="I63" i="5" s="1"/>
  <c r="F32" i="5"/>
  <c r="D32" i="5" s="1"/>
  <c r="F36" i="5"/>
  <c r="D36" i="5" s="1"/>
  <c r="F40" i="5"/>
  <c r="D40" i="5" s="1"/>
  <c r="F22" i="5"/>
  <c r="F24" i="5"/>
  <c r="F38" i="5"/>
  <c r="D38" i="5" s="1"/>
  <c r="F42" i="5"/>
  <c r="D42" i="5" s="1"/>
  <c r="O57" i="5"/>
  <c r="N57" i="5"/>
  <c r="M57" i="5"/>
  <c r="L57" i="5"/>
  <c r="K57" i="5"/>
  <c r="J57" i="5"/>
  <c r="G57" i="5"/>
  <c r="E55" i="5"/>
  <c r="F55" i="5"/>
  <c r="E57" i="5"/>
  <c r="F20" i="5"/>
  <c r="I20" i="5"/>
  <c r="N20" i="5"/>
  <c r="K20" i="5"/>
  <c r="H20" i="5"/>
  <c r="E20" i="5"/>
  <c r="M20" i="5"/>
  <c r="J20" i="5"/>
  <c r="G20" i="5"/>
  <c r="O20" i="5"/>
  <c r="L20" i="5"/>
  <c r="D46" i="5"/>
  <c r="D26" i="5"/>
  <c r="D34" i="5"/>
  <c r="I103" i="6"/>
  <c r="I101" i="6" s="1"/>
  <c r="E44" i="5" s="1"/>
  <c r="I44" i="5"/>
  <c r="K44" i="5"/>
  <c r="H30" i="6"/>
  <c r="H12" i="6" s="1"/>
  <c r="L53" i="5"/>
  <c r="F53" i="5"/>
  <c r="H53" i="5"/>
  <c r="H51" i="5" s="1"/>
  <c r="H49" i="5" s="1"/>
  <c r="J53" i="5"/>
  <c r="D30" i="5"/>
  <c r="K53" i="5"/>
  <c r="D59" i="5"/>
  <c r="I25" i="6"/>
  <c r="I23" i="6" s="1"/>
  <c r="M53" i="5"/>
  <c r="N53" i="5"/>
  <c r="G53" i="5"/>
  <c r="O53" i="5"/>
  <c r="I30" i="6"/>
  <c r="E24" i="5" s="1"/>
  <c r="I53" i="5"/>
  <c r="I51" i="5" s="1"/>
  <c r="I49" i="5" s="1"/>
  <c r="I117" i="6" l="1"/>
  <c r="D67" i="5"/>
  <c r="O51" i="5"/>
  <c r="O49" i="5" s="1"/>
  <c r="M51" i="5"/>
  <c r="M49" i="5" s="1"/>
  <c r="G51" i="5"/>
  <c r="G49" i="5" s="1"/>
  <c r="K51" i="5"/>
  <c r="K49" i="5" s="1"/>
  <c r="F51" i="5"/>
  <c r="F49" i="5" s="1"/>
  <c r="J51" i="5"/>
  <c r="J49" i="5" s="1"/>
  <c r="L51" i="5"/>
  <c r="L49" i="5" s="1"/>
  <c r="N51" i="5"/>
  <c r="N49" i="5" s="1"/>
  <c r="H16" i="5"/>
  <c r="H13" i="5" s="1"/>
  <c r="H18" i="5"/>
  <c r="J18" i="5"/>
  <c r="J16" i="5"/>
  <c r="L18" i="5"/>
  <c r="L16" i="5"/>
  <c r="M16" i="5"/>
  <c r="M18" i="5"/>
  <c r="N18" i="5"/>
  <c r="N16" i="5"/>
  <c r="O18" i="5"/>
  <c r="O16" i="5"/>
  <c r="I16" i="5"/>
  <c r="I13" i="5" s="1"/>
  <c r="I18" i="5"/>
  <c r="G18" i="5"/>
  <c r="G16" i="5"/>
  <c r="K18" i="5"/>
  <c r="K16" i="5"/>
  <c r="E51" i="5"/>
  <c r="E49" i="5" s="1"/>
  <c r="D55" i="5"/>
  <c r="D57" i="5"/>
  <c r="F28" i="5"/>
  <c r="D28" i="5" s="1"/>
  <c r="D24" i="5"/>
  <c r="I12" i="6"/>
  <c r="I10" i="6" s="1"/>
  <c r="D20" i="5"/>
  <c r="H10" i="6"/>
  <c r="H8" i="6" s="1"/>
  <c r="D44" i="5"/>
  <c r="E22" i="5"/>
  <c r="E18" i="5" s="1"/>
  <c r="D53" i="5"/>
  <c r="G72" i="5" l="1"/>
  <c r="I8" i="6"/>
  <c r="I190" i="6" s="1"/>
  <c r="J72" i="5"/>
  <c r="O13" i="5"/>
  <c r="M72" i="5"/>
  <c r="G13" i="5"/>
  <c r="L72" i="5"/>
  <c r="K72" i="5"/>
  <c r="O72" i="5"/>
  <c r="D51" i="5"/>
  <c r="D49" i="5" s="1"/>
  <c r="H72" i="5"/>
  <c r="N72" i="5"/>
  <c r="I72" i="5"/>
  <c r="K13" i="5"/>
  <c r="M13" i="5"/>
  <c r="N13" i="5"/>
  <c r="J13" i="5"/>
  <c r="L13" i="5"/>
  <c r="E16" i="5"/>
  <c r="E72" i="5" s="1"/>
  <c r="F18" i="5"/>
  <c r="F16" i="5"/>
  <c r="F13" i="5" s="1"/>
  <c r="H190" i="6"/>
  <c r="E75" i="5" s="1"/>
  <c r="N75" i="5"/>
  <c r="F75" i="5"/>
  <c r="O75" i="5"/>
  <c r="M75" i="5"/>
  <c r="H75" i="5"/>
  <c r="K75" i="5"/>
  <c r="L75" i="5"/>
  <c r="I75" i="5"/>
  <c r="G75" i="5"/>
  <c r="D22" i="5"/>
  <c r="D16" i="5" l="1"/>
  <c r="D18" i="5"/>
  <c r="E13" i="5"/>
  <c r="J75" i="5"/>
  <c r="D75" i="5" s="1"/>
  <c r="D13" i="5" l="1"/>
  <c r="F69" i="5"/>
  <c r="D69" i="5" s="1"/>
  <c r="S176" i="6"/>
  <c r="S170" i="6" s="1"/>
  <c r="S161" i="6" s="1"/>
  <c r="S159" i="6" s="1"/>
  <c r="S8" i="6" s="1"/>
  <c r="S190" i="6" s="1"/>
  <c r="F71" i="5"/>
  <c r="D71" i="5" s="1"/>
  <c r="D63" i="5" l="1"/>
  <c r="F63" i="5"/>
  <c r="F72" i="5" s="1"/>
  <c r="D72" i="5" s="1"/>
</calcChain>
</file>

<file path=xl/sharedStrings.xml><?xml version="1.0" encoding="utf-8"?>
<sst xmlns="http://schemas.openxmlformats.org/spreadsheetml/2006/main" count="2821" uniqueCount="186">
  <si>
    <t xml:space="preserve">PLAN DE INVERSIONES - </t>
  </si>
  <si>
    <t xml:space="preserve">PLAN DE INVERSIONES </t>
  </si>
  <si>
    <t>Código</t>
  </si>
  <si>
    <t>FDE.PL-28. v.02</t>
  </si>
  <si>
    <t xml:space="preserve">FACULTAD </t>
  </si>
  <si>
    <t>INGENIERIAS Y ARQUITECTURA</t>
  </si>
  <si>
    <t xml:space="preserve">PROGRAMA </t>
  </si>
  <si>
    <t>ARQUITECTURA</t>
  </si>
  <si>
    <t xml:space="preserve">FECHA </t>
  </si>
  <si>
    <t>Página</t>
  </si>
  <si>
    <t>1 de 1</t>
  </si>
  <si>
    <t>Nro.</t>
  </si>
  <si>
    <t>CONCEPTO</t>
  </si>
  <si>
    <t>Total</t>
  </si>
  <si>
    <t>ADQUISICIÓN DE MEDIOS EDUCATIVOS (BIENES Y SERVICIOS)</t>
  </si>
  <si>
    <t>ADQUISICIÓN DE BIENES</t>
  </si>
  <si>
    <t>PROCESOS MISIONALES, APOYO, ASESORIAS Y LABORATORIOS</t>
  </si>
  <si>
    <t>Inmuebles</t>
  </si>
  <si>
    <t>Equipos</t>
  </si>
  <si>
    <t>Enseres</t>
  </si>
  <si>
    <t>Maquinas</t>
  </si>
  <si>
    <t>Equipos de computación y periféricos</t>
  </si>
  <si>
    <t>Equipos audiovisuales</t>
  </si>
  <si>
    <t>Equipos telecomunicaciones</t>
  </si>
  <si>
    <t>Licencias</t>
  </si>
  <si>
    <t>Software</t>
  </si>
  <si>
    <t>Herramientas</t>
  </si>
  <si>
    <t>Mobiliario</t>
  </si>
  <si>
    <t>Semovientes y otros</t>
  </si>
  <si>
    <t>Bibliografía y material didáctico</t>
  </si>
  <si>
    <t>Otras adquisiciones de bienes</t>
  </si>
  <si>
    <t>ADQUISICIÓN DE SERVICIOS</t>
  </si>
  <si>
    <t>Diseños y estudios</t>
  </si>
  <si>
    <t>Plan de Desarrollo y Capacitación Profesoral</t>
  </si>
  <si>
    <t>inscripción Asociaciones</t>
  </si>
  <si>
    <t>inscripción Redes</t>
  </si>
  <si>
    <t>inscripción Base de Datos</t>
  </si>
  <si>
    <t>OTRAS INVERSIONES - EJES MISIONALES</t>
  </si>
  <si>
    <t>Recursos Internacionalización</t>
  </si>
  <si>
    <t>Recursos Investigación</t>
  </si>
  <si>
    <t>Recursos para el sector productivo (incluye Docencia de servicio.ARL)</t>
  </si>
  <si>
    <t>Recursos de mantenimiento, actualización y reposición de la infraestructura física</t>
  </si>
  <si>
    <t>TOTAL PLAN DE INVERSIONES</t>
  </si>
  <si>
    <t>TOTAL IVA</t>
  </si>
  <si>
    <t>AÑO 2021</t>
  </si>
  <si>
    <t>AÑO 2022</t>
  </si>
  <si>
    <t>AÑO 2023</t>
  </si>
  <si>
    <t>AÑO 2024</t>
  </si>
  <si>
    <t>AÑO 2025</t>
  </si>
  <si>
    <t>AÑO 2026</t>
  </si>
  <si>
    <t>AÑO 2027</t>
  </si>
  <si>
    <t>AÑO 2028</t>
  </si>
  <si>
    <t>AÑO 2029</t>
  </si>
  <si>
    <t>AÑO 10</t>
  </si>
  <si>
    <t>AÑO  11</t>
  </si>
  <si>
    <t xml:space="preserve">INVERSIÓN </t>
  </si>
  <si>
    <t>1. ADQUISICIÓN DE BIENES Y SERVICIOS MEDIOS EDUCATIVOS</t>
  </si>
  <si>
    <t>1.1 ADQUISICIÓN DE BIENES.</t>
  </si>
  <si>
    <t>PROCESOS MISIONALES, APOYO Y ASESORÍAS Y LABORATORIOS</t>
  </si>
  <si>
    <t>SOLICITUD  2021</t>
  </si>
  <si>
    <t>SOLICITUD  2022</t>
  </si>
  <si>
    <t>SOLICITUD  2023</t>
  </si>
  <si>
    <t>SOLICITUD  2024</t>
  </si>
  <si>
    <t>SOLICITUD  2025</t>
  </si>
  <si>
    <t>SOLICITUD  2026</t>
  </si>
  <si>
    <t>SOLICITUD  2027</t>
  </si>
  <si>
    <t>SOLICITUD  2028</t>
  </si>
  <si>
    <t>SOLICITUD  2029</t>
  </si>
  <si>
    <t>SOLICITUD  2030</t>
  </si>
  <si>
    <t>SOLICITUD  2031</t>
  </si>
  <si>
    <t>DESCRIPCIÓN</t>
  </si>
  <si>
    <t>TIPO DE BIEN
(CONSUMO O DEVOLUTIVO)</t>
  </si>
  <si>
    <t>UNIDAD DE MEDIDA</t>
  </si>
  <si>
    <t>MES PROYECTADO DE COMPRA</t>
  </si>
  <si>
    <t>CANTIDAD SOLICITADA</t>
  </si>
  <si>
    <t>VALOR UNITARIO</t>
  </si>
  <si>
    <t>IVA</t>
  </si>
  <si>
    <t>VALOR TOTAL</t>
  </si>
  <si>
    <t>CONSUMO</t>
  </si>
  <si>
    <t xml:space="preserve">IMPRESORA 3D   Qidi X-CF Pro, especially designed for printing Carbon Fiber and Nylon (8 rollos de filamento de fibra de carbono) </t>
  </si>
  <si>
    <t>UND</t>
  </si>
  <si>
    <t>MAYO</t>
  </si>
  <si>
    <t>Brazo del robot industrial de 6 ejes KUKA KR120R2700 Precio brazo robótica automatización y la aplicación del robot</t>
  </si>
  <si>
    <t xml:space="preserve">CORTADORA LASER (Especificación: KQG-1390C  Lente: 63.5mm  Potencia del láser: / 100W /  Tamaño de la plataforma: 1300 × 900 mm Velocidad de corte: ≤500mm \ s  Grabado velocidad: ≤1000mm \ s Formas de conexión: USB offline y Ethernet Ip  Alimentación: 220V / 50Hz / 1KVA) </t>
  </si>
  <si>
    <t>OCTUBRE</t>
  </si>
  <si>
    <t>GPS  (GPSMAP® 64sc  Altímetro barométrico 	Sí Brújula electrónica 	Sí (3 ejes con inclinación compensada)  Cámara Sí (8 megapíxeles con enfoque automático; geoetiquetado automático) Dimensiones de la unidad (Ancho/Alto/Profundidad) 2,4 "x 6,3" x 1,4 "(6,1 x 16,0 x 3,6 cm)</t>
  </si>
  <si>
    <t xml:space="preserve">PLOTTER  HP DesignJet T830 36-in Multifunction Printer Print speed 25 sec/page on D, 82 D prints per hour Print resolution Up to 2400 x 1200 optimized dpi Technology HP Thermal Inkjet Margins Roll: 0.2 x 0.2 x 0.2 x 0.2 in Sheet: 0.2 x 0.2 x 0.2 x 0.2 in  Ink types    Printhead nozzles 1376 Line accuracy ±0.1%  Minimum line width 0.0008 in (HP-GL/2 addressable)  </t>
  </si>
  <si>
    <t>NOVIEMBRE</t>
  </si>
  <si>
    <t>DRONES (Drone de 4 hélices DJi Phantom 4 Pro. Dispone de sensor de 1 pulgada de 20 MP. Graba en 4K a 60 fps, tiene obturador mecánico, doble codificación, alcance de transmisión 7 Km y una autonomía 30 minutos de vuelo. Detección de obstáculos en 5 direcciones. Sistema FlightAutonomy con sensores adicionales en la parte trasera y lateral. Control remoto con pantalla integrada.)</t>
  </si>
  <si>
    <t>DISCO DURO EXTERNO (Seagate Barracuda SATA 6Gb/s 128MB)</t>
  </si>
  <si>
    <t xml:space="preserve">Plataformas para el montaje de televisores en aulas y talleres de arquitectura </t>
  </si>
  <si>
    <t>Instalación y reparación de tableros acrilicos del programa de Arquitectura en Pamplona y Villa del Rosario</t>
  </si>
  <si>
    <t>JUNIO</t>
  </si>
  <si>
    <t>Mantenimiento de aires acondicionados en talleres de arquitectura ampliación de Villa del Rosario</t>
  </si>
  <si>
    <t xml:space="preserve">Instalación de estructuras de soporte en corcho para el montaje y exposición para entregas de taller </t>
  </si>
  <si>
    <t>Equipos de computación y perifericos</t>
  </si>
  <si>
    <t>EQUIPO DE COMPUTO  (MSI Placa base B550M PRO-VDH WiFi ProSeries (AMD AM4, DDR4, PCIe 4.0, SATA 6Gb/s, M.2, USB 3.2 Gen 1, Wi-Fi, D-SUB/HDMI/DP, Micro-ATX), RTX 3060 Ti Twin Edge OC LHR 8GB GDDR6 256-bit 14 Gbps PCIE 4.0, AMD Ryzen™ 7 5700X 8 núcleos, 16 hilos, Enfriador de CPU AIO de 4.724 in, 120mm, radiador de 4.724 in, tecnología a prueba de fugas, bomba de alto flujo, sistema de refrigeración líquida RGB para AMD Ryzen/Intel LGA 1700*/1200/115X, Seagate Barracuda SATA 6Gb/s 128MB, SAMSUNG SSD 980 de 1 TB PCle 3.0x4, NVMe M.2 2280, TEAMGROUP T-CREATE Expert overclocking 10L DDR4 32GB Kit (2 x 16GB) 3200MHz, Monitor LED 27 pulgadas, 1920 x 1080p 75Hz 99% sRGB 320 Lux HDMI x2 VGA altavoces integrados, FPS-RTS Machine Black (E278W-FPT Series), Chasis Caja Iceberg Crystal G9 v3 ARGB Doble Vidrio Templado + 4 Ventiladores ARGB Doble Ring, Juego de mouse y teclado para escritorio MK120 de Logitech, Negro talla única, Licencia de Windows 10) p</t>
  </si>
  <si>
    <t xml:space="preserve">EQUIPO DE COMPUTO (GIGABYTE B650 AORUS Elite AX (AM5/ LGA 1718/ AMD B650/ ATX/ 5 años de garantía/DDR5/ M.2/ PCIe 5.0/ USB 3.2 Gen2X2 Tipo-C/WiFi 6E/ 2.5GbE LAN/Q-Flash Plus/EZ-Latch), ASUS TUF Gaming NVIDIA GeForce RTX™ 4070 Ti - Tarjeta gráfica (PCIe 4.0, 12GB GDDR6X, HDMI 2.1a, DisplayPort 1.4a), AMD Ryzen™ 9 7900X 12 núcleos 24 hilos, enfriador líquido de CPU AIO de bucle cerrado, radiador 240, SickleFlow 120mm, Seagate Barracuda 4TB SATA 6Gb/s 128MB, SAMSUNG SSD 980 de 1 TB PCle 3.0x4, NVMe M.2 2280, CORSAIR VENGEANCE DDR5 64GB (2x32GB) DDR5 5600 MHz (PC5-41600) C40 1.25V Intel XMP Memory – Negro , Monitor LED 27 pulgadas, 1920 x 1080p 75Hz 99% sRGB 320 Lux HDMI x2 VGA altavoces integrados, FPS-RTS Machine Black (E278W-FPT Series), Chasis Caja Iceberg Crystal G9 v3 ARGB Doble Vidrio Templado + 4 Ventiladores ARGB Doble Ring , Juego de mouse y teclado para escritorio MK120 de Logitech, Negro talla única, Licencia de Windows 10) </t>
  </si>
  <si>
    <t>RESPALDO DE LA INFORMACIÓN (TERRAMASTER D5-300 USB3.1 (Gen1) Tipo C Caja de disco duro externo de 5 bahías compatible con RAID 0, RAID 1, RAID 5, RAID 10, Clone, JBOD, almacenamiento RAID de disco duro de un solo disco (sin disco)</t>
  </si>
  <si>
    <t xml:space="preserve">TELEVISORES de 60 " Smart Tv.  Para la Demostración de ejercicios desarrollados para la clase, videos,  y documentales.  </t>
  </si>
  <si>
    <t>MARZO</t>
  </si>
  <si>
    <t xml:space="preserve">Mejoramiento  de la cobertura de internet en el programa de Arquitectura en Pamplona y Villa del Rosario </t>
  </si>
  <si>
    <t>Mantenimiento de servidor del grupo URBANIA</t>
  </si>
  <si>
    <t>licencias generales de edi</t>
  </si>
  <si>
    <t>LICENCIAS  Suit de adobe para los 30 equipos / anual</t>
  </si>
  <si>
    <t>LICENCIAS  Suit de adobe para los 10 equipos / anual</t>
  </si>
  <si>
    <t xml:space="preserve">LICENCIAS  Arcgis </t>
  </si>
  <si>
    <t>LICENCIA AUTODESK BIM</t>
  </si>
  <si>
    <t xml:space="preserve">Adqusición de herramientas y equipos  para laboratorio de construcción en Arquitectura </t>
  </si>
  <si>
    <t xml:space="preserve">Adqusición de herramientas y equipos  para laboratorio de urbanismo en Arquitectura </t>
  </si>
  <si>
    <t>Escritorios de trabajo para docentes e investigadores en espacios de laboratorio</t>
  </si>
  <si>
    <t>Sillas sin brazos  ergonomicas para talleres de arquitectura</t>
  </si>
  <si>
    <t>Sillas ergonomicas de trabajo para docentes e investigadores en espacios de laboratorio</t>
  </si>
  <si>
    <t>Mesas de dibujo arquitectonico  para talleres de arquitectura</t>
  </si>
  <si>
    <t>Mobiliario para sala de juntas de docentes en Pamplona</t>
  </si>
  <si>
    <t xml:space="preserve">Reparación de puertas cerraduras y tableros de los talleres de Arquitectura </t>
  </si>
  <si>
    <t>AGOSTO</t>
  </si>
  <si>
    <t>Mobiliario para sala de juntas de docentes en la ampliación de Villa del Rosario</t>
  </si>
  <si>
    <t>Adquisición de material bibliografico para el programa de Arquitectura en Pamplona y la amapliación en Villa del Rosario.</t>
  </si>
  <si>
    <t>1.2 ADQUISICIÓN DE SERVICIOS</t>
  </si>
  <si>
    <t>PROCESOS MISIONALES, APOYO Y ASESORIAS Y LABORATORIOS</t>
  </si>
  <si>
    <t>Diseños arquitectonicos y estructurales para la proyección de laboratorios en el programa de Arquitectura.</t>
  </si>
  <si>
    <t>Estudio tecnico para la implementación de un examen de admisión Arquitectura</t>
  </si>
  <si>
    <t>Diseños arquitectonicos y estructurales para la ampliación de espacios de  los grupos GIT y URBANIA</t>
  </si>
  <si>
    <t>Diseños arquitectonicos y estructurales para la proyección de un espacio para el grupo Methodos y el observatorio urbano</t>
  </si>
  <si>
    <t>Estudios de patología estructural al bloque Gramalote de la ampliación de Villa del Rosario</t>
  </si>
  <si>
    <t>JULIO</t>
  </si>
  <si>
    <t xml:space="preserve">PLAN DE CACITACION </t>
  </si>
  <si>
    <t>PLAN DE DESARROLLO</t>
  </si>
  <si>
    <t>Jornadas de capacitación a los docentes tiempo completo y tiempo completo ocasional en segunda lengua</t>
  </si>
  <si>
    <t xml:space="preserve">PLAN DESARROLLO </t>
  </si>
  <si>
    <t>CAPACITACION PROFESORAL</t>
  </si>
  <si>
    <t>Formulación de programas de educación continua para la formación y actualización a traves de las herramientas TIC del cuerpo docente del programa de Arquitectura con enfoque en las pruebas Saber Pro</t>
  </si>
  <si>
    <t xml:space="preserve">Formulación de programas de educación continua para la formación y actualización a traves de las herramientas TIC del cuerpo docente del programa de Arquitectura </t>
  </si>
  <si>
    <t xml:space="preserve">OTRAS CAPACITACIONES SEGUNDA LENGUA </t>
  </si>
  <si>
    <t>Capacitación docentes en pedagogía con enfoque en formación de habilidades  blandas y eduación inclusiva</t>
  </si>
  <si>
    <t>Programa de formación doctoral a docentes tiempo completo del programa de Arquitectura</t>
  </si>
  <si>
    <t>SUSCRIPCIÓN A LA ASOCIACIÓN COLOMBIANA DE FACULTADES DE ARQUITECTURA.</t>
  </si>
  <si>
    <t>FEBRERO</t>
  </si>
  <si>
    <t xml:space="preserve">INSCRIPCIÓN ACIUR </t>
  </si>
  <si>
    <t>INSCRIPCIÓN A RIBA DOCENTES</t>
  </si>
  <si>
    <t>INSCRIPCIÓN A OTRAS REDES ACADÉMICAS</t>
  </si>
  <si>
    <t xml:space="preserve">CATALOGO DE LIBRERÍA RIBA </t>
  </si>
  <si>
    <t xml:space="preserve">1,3  INVERSIONES EJES MISIONALES </t>
  </si>
  <si>
    <t xml:space="preserve">MOVILIDADES INTERNACIONALES </t>
  </si>
  <si>
    <t xml:space="preserve">DOCENTES </t>
  </si>
  <si>
    <t xml:space="preserve">MOVILIDAD DOCENTE </t>
  </si>
  <si>
    <t>SEPTIEMBRE</t>
  </si>
  <si>
    <t xml:space="preserve">ESTUDIANTES </t>
  </si>
  <si>
    <t>MIOVILIDAD ESTUDIANTE INTERNACIONAL</t>
  </si>
  <si>
    <t>EVENTOS INTERNACIONALES</t>
  </si>
  <si>
    <t xml:space="preserve">MOVILIDAD DE ESTANCIA INVESTIGATIVA ESTUDIANTES </t>
  </si>
  <si>
    <t>Gestión de convenios internacionales</t>
  </si>
  <si>
    <t>INVERSIONES EN INVESTIGACION</t>
  </si>
  <si>
    <t>PROYECTOS DE INVESTIGACIÓN</t>
  </si>
  <si>
    <t>PUBLICACIONES CIENTIFICAS</t>
  </si>
  <si>
    <t>PUBLICACIONES CIENTIFICAS INDEXADAS</t>
  </si>
  <si>
    <t>MOVILIDADES INVESTIGACIÓN</t>
  </si>
  <si>
    <t>INSCRIPCIÓN A REDES CIENTIFICAS EN ARQUITECTURA</t>
  </si>
  <si>
    <t>PUBLICACIÓN DE LIBROS DE ARQUITECTURA</t>
  </si>
  <si>
    <t>INVERSIONES SECTOR PRODUCTIVO - ARL</t>
  </si>
  <si>
    <t xml:space="preserve">PROYECTOS DE EXTENSIÓN </t>
  </si>
  <si>
    <t>PROYECTOS DE EXTENSIÓN PROGRAMA ARQUITECTURA</t>
  </si>
  <si>
    <t>OTRAS CAPACITACIONES</t>
  </si>
  <si>
    <t xml:space="preserve">OTRAS CAPACITACIONES </t>
  </si>
  <si>
    <t>CAPACITACIONES EN EL SECTOR DE LA CONSTRUCCIÓN</t>
  </si>
  <si>
    <t xml:space="preserve">ARL - ESTUDIANTES - DOCENTES </t>
  </si>
  <si>
    <t>OTRAS CAPACITACIONES PRUEBAS SABER PRO</t>
  </si>
  <si>
    <t>Proyecto de apoyo al egresado con el sector pruductivo y de emprendimiento</t>
  </si>
  <si>
    <t xml:space="preserve">MANTENIMIENTO Y ACTUALIZACIÓN INFRAESTRUCTURA FÍSICA </t>
  </si>
  <si>
    <t xml:space="preserve">NUEVAS EDIFICACIONES </t>
  </si>
  <si>
    <t>NUEVAS EDIFICACIONES - adecuación</t>
  </si>
  <si>
    <t xml:space="preserve">Construcción y dotación física de un taller para el desarrollo de practicas de construcción en el programa de Arquitectura </t>
  </si>
  <si>
    <t>Construcción y dotación física de un taller para el desarrollo de practicas de urbanismo en Arquitectura.</t>
  </si>
  <si>
    <t>ABRIL</t>
  </si>
  <si>
    <t>MANTENIMIENTO DE EDIFICACIONES (Plan de mejoramiento físico  de los espacios de talleres y aulas del programa de Arquitectura en las sedes de Pamplona y Villa del Rosario)</t>
  </si>
  <si>
    <t>MANTENIMIENTO DE EDIFICACIONES</t>
  </si>
  <si>
    <t xml:space="preserve">Proyecto de adecuación de iluminación y ventilación de los espacios de taller </t>
  </si>
  <si>
    <t xml:space="preserve">CONSUMO </t>
  </si>
  <si>
    <t xml:space="preserve">Proyecto de adecuación de iluminación y ventilación de los espacios de taller del programa de Arquitectura </t>
  </si>
  <si>
    <t xml:space="preserve">Cableado y Puntos electricos y puntos de Datos para funcionamiento de equipos pen talleres de Arquitectura y laboratorios de diseño asistido </t>
  </si>
  <si>
    <t xml:space="preserve">Cableado y Puntos eléctricos y puntos de Datos para funcionamiento de equipos pen talleres de Arquitectura y laboratorios de diseño asistido </t>
  </si>
  <si>
    <t>Adecuación de espacios bajo criterios de movilidad reducida y accesibilidad universal  ene le programa de Arquitectura  en Pamplona y Villa del Rosario</t>
  </si>
  <si>
    <t>Adecuación de espacios bajo criterios de movilidad reducida y accesibilidad universal  ene le programa de Arquitectura en Pamplona y Villa del Rosario</t>
  </si>
  <si>
    <t>Adecuación de espacios de talleres de diseño para el montaje de proyectos de aula</t>
  </si>
  <si>
    <t>Mantenimiento y recuperación de espacios  de trabajo de los grupos de investigación GIT, URBANIA y METHODOS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</si>
</sst>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&quot;$&quot;\ * #,##0_-;\-&quot;$&quot;\ * #,##0_-;_-&quot;$&quot;\ * &quot;-&quot;_-;_-@_-"/>
    <numFmt numFmtId="164" formatCode="_-* #,##0.00\ &quot;€&quot;_-;\-* #,##0.00\ &quot;€&quot;_-;_-* &quot;-&quot;??\ &quot;€&quot;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 &quot;$&quot;\ * #,##0.00_ ;_ &quot;$&quot;\ * \-#,##0.00_ ;_ &quot;$&quot;\ * &quot;-&quot;??_ ;_ @_ "/>
    <numFmt numFmtId="170" formatCode="_(&quot;$&quot;* #,##0.00_);_(&quot;$&quot;* \(#,##0.00\);_(&quot;$&quot;* &quot;-&quot;??_);_(@_)"/>
    <numFmt numFmtId="171" formatCode="_([$$-240A]\ * #,##0.00_);_([$$-240A]\ * \(#,##0.00\);_([$$-240A]\ * &quot;-&quot;??_);_(@_)"/>
    <numFmt numFmtId="172" formatCode="_([$$-240A]\ * #,##0_);_([$$-240A]\ * \(#,##0\);_([$$-240A]\ * &quot;-&quot;??_);_(@_)"/>
    <numFmt numFmtId="173" formatCode="[$$-240A]\ #,##0"/>
    <numFmt numFmtId="174" formatCode="_(* #,##0_);_(* \(#,##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54"/>
      <name val="Arial Narrow"/>
      <family val="2"/>
    </font>
    <font>
      <u/>
      <sz val="8"/>
      <color theme="10"/>
      <name val="Arial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b/>
      <sz val="18"/>
      <color theme="0"/>
      <name val="Arial"/>
      <family val="2"/>
    </font>
    <font>
      <b/>
      <sz val="18"/>
      <color indexed="9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sz val="24"/>
      <color indexed="9"/>
      <name val="Arial"/>
      <family val="2"/>
    </font>
    <font>
      <b/>
      <sz val="16"/>
      <color indexed="9"/>
      <name val="Arial"/>
      <family val="2"/>
    </font>
    <font>
      <b/>
      <sz val="20"/>
      <color indexed="9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20"/>
      <color indexed="8"/>
      <name val="Arial"/>
      <family val="2"/>
    </font>
    <font>
      <b/>
      <sz val="10"/>
      <color theme="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sz val="11"/>
      <color indexed="8"/>
      <name val="Arial"/>
      <family val="2"/>
    </font>
    <font>
      <b/>
      <sz val="12"/>
      <color theme="0"/>
      <name val="Calibri"/>
      <family val="2"/>
      <scheme val="minor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b/>
      <sz val="14"/>
      <color indexed="8"/>
      <name val="Arial"/>
      <family val="2"/>
    </font>
    <font>
      <sz val="11"/>
      <name val="Arial"/>
      <family val="2"/>
    </font>
    <font>
      <sz val="11"/>
      <color rgb="FF9C57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D333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EB9C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3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166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7" fillId="14" borderId="0" applyNumberFormat="0" applyBorder="0" applyAlignment="0" applyProtection="0"/>
  </cellStyleXfs>
  <cellXfs count="253">
    <xf numFmtId="0" fontId="0" fillId="0" borderId="0" xfId="0"/>
    <xf numFmtId="0" fontId="3" fillId="0" borderId="0" xfId="1"/>
    <xf numFmtId="0" fontId="10" fillId="2" borderId="6" xfId="1" applyFont="1" applyFill="1" applyBorder="1" applyAlignment="1">
      <alignment horizontal="center" vertical="center"/>
    </xf>
    <xf numFmtId="0" fontId="9" fillId="4" borderId="9" xfId="1" applyFont="1" applyFill="1" applyBorder="1" applyAlignment="1">
      <alignment horizontal="center" vertical="center" wrapText="1"/>
    </xf>
    <xf numFmtId="0" fontId="8" fillId="8" borderId="2" xfId="1" applyFont="1" applyFill="1" applyBorder="1" applyAlignment="1">
      <alignment horizontal="center" vertical="center" wrapText="1"/>
    </xf>
    <xf numFmtId="0" fontId="8" fillId="8" borderId="9" xfId="1" applyFont="1" applyFill="1" applyBorder="1" applyAlignment="1">
      <alignment horizontal="center" vertical="center"/>
    </xf>
    <xf numFmtId="171" fontId="8" fillId="8" borderId="2" xfId="12" applyNumberFormat="1" applyFont="1" applyFill="1" applyBorder="1" applyAlignment="1">
      <alignment vertical="center"/>
    </xf>
    <xf numFmtId="171" fontId="10" fillId="2" borderId="0" xfId="12" applyNumberFormat="1" applyFont="1" applyFill="1" applyBorder="1" applyAlignment="1">
      <alignment vertical="center"/>
    </xf>
    <xf numFmtId="0" fontId="10" fillId="2" borderId="0" xfId="1" applyFont="1" applyFill="1" applyAlignment="1">
      <alignment horizontal="center" vertical="center"/>
    </xf>
    <xf numFmtId="0" fontId="13" fillId="4" borderId="9" xfId="1" applyFont="1" applyFill="1" applyBorder="1" applyAlignment="1">
      <alignment horizontal="center" vertical="center" wrapText="1"/>
    </xf>
    <xf numFmtId="0" fontId="10" fillId="5" borderId="0" xfId="1" applyFont="1" applyFill="1" applyAlignment="1">
      <alignment horizontal="center" vertical="center"/>
    </xf>
    <xf numFmtId="0" fontId="3" fillId="2" borderId="0" xfId="1" applyFill="1"/>
    <xf numFmtId="0" fontId="3" fillId="0" borderId="0" xfId="1" applyAlignment="1">
      <alignment horizontal="center"/>
    </xf>
    <xf numFmtId="0" fontId="3" fillId="2" borderId="0" xfId="1" applyFill="1" applyAlignment="1">
      <alignment horizontal="center"/>
    </xf>
    <xf numFmtId="173" fontId="18" fillId="8" borderId="2" xfId="1" applyNumberFormat="1" applyFont="1" applyFill="1" applyBorder="1" applyAlignment="1">
      <alignment horizontal="right" vertical="center"/>
    </xf>
    <xf numFmtId="173" fontId="19" fillId="0" borderId="23" xfId="1" applyNumberFormat="1" applyFont="1" applyBorder="1" applyAlignment="1">
      <alignment horizontal="center" vertical="center" wrapText="1"/>
    </xf>
    <xf numFmtId="173" fontId="19" fillId="0" borderId="15" xfId="1" applyNumberFormat="1" applyFont="1" applyBorder="1" applyAlignment="1">
      <alignment horizontal="center" vertical="center" wrapText="1"/>
    </xf>
    <xf numFmtId="174" fontId="19" fillId="0" borderId="15" xfId="11" applyNumberFormat="1" applyFont="1" applyFill="1" applyBorder="1" applyAlignment="1">
      <alignment horizontal="center" vertical="center" wrapText="1"/>
    </xf>
    <xf numFmtId="166" fontId="19" fillId="0" borderId="15" xfId="11" applyFont="1" applyFill="1" applyBorder="1" applyAlignment="1">
      <alignment horizontal="center" vertical="center"/>
    </xf>
    <xf numFmtId="0" fontId="20" fillId="0" borderId="15" xfId="1" applyFont="1" applyBorder="1" applyAlignment="1">
      <alignment horizontal="center"/>
    </xf>
    <xf numFmtId="0" fontId="19" fillId="0" borderId="15" xfId="1" applyFont="1" applyBorder="1" applyAlignment="1">
      <alignment horizontal="center" vertical="center"/>
    </xf>
    <xf numFmtId="0" fontId="21" fillId="0" borderId="15" xfId="1" applyFont="1" applyBorder="1" applyAlignment="1">
      <alignment vertical="center" wrapText="1"/>
    </xf>
    <xf numFmtId="173" fontId="19" fillId="0" borderId="24" xfId="1" applyNumberFormat="1" applyFont="1" applyBorder="1" applyAlignment="1">
      <alignment horizontal="center" vertical="center" wrapText="1"/>
    </xf>
    <xf numFmtId="174" fontId="19" fillId="0" borderId="24" xfId="11" applyNumberFormat="1" applyFont="1" applyFill="1" applyBorder="1" applyAlignment="1">
      <alignment horizontal="center" vertical="center" wrapText="1"/>
    </xf>
    <xf numFmtId="166" fontId="19" fillId="0" borderId="24" xfId="11" applyFont="1" applyFill="1" applyBorder="1" applyAlignment="1">
      <alignment horizontal="center" vertical="center"/>
    </xf>
    <xf numFmtId="0" fontId="20" fillId="0" borderId="24" xfId="1" applyFont="1" applyBorder="1" applyAlignment="1">
      <alignment horizontal="center"/>
    </xf>
    <xf numFmtId="0" fontId="19" fillId="0" borderId="24" xfId="1" applyFont="1" applyBorder="1" applyAlignment="1">
      <alignment horizontal="center" vertical="center"/>
    </xf>
    <xf numFmtId="0" fontId="21" fillId="0" borderId="24" xfId="1" applyFont="1" applyBorder="1" applyAlignment="1">
      <alignment vertical="center" wrapText="1"/>
    </xf>
    <xf numFmtId="0" fontId="19" fillId="0" borderId="25" xfId="1" applyFont="1" applyBorder="1" applyAlignment="1">
      <alignment horizontal="center" vertical="center"/>
    </xf>
    <xf numFmtId="173" fontId="22" fillId="10" borderId="2" xfId="1" applyNumberFormat="1" applyFont="1" applyFill="1" applyBorder="1" applyAlignment="1">
      <alignment vertical="center" wrapText="1"/>
    </xf>
    <xf numFmtId="0" fontId="23" fillId="10" borderId="2" xfId="1" applyFont="1" applyFill="1" applyBorder="1" applyAlignment="1">
      <alignment horizontal="center" vertical="center"/>
    </xf>
    <xf numFmtId="0" fontId="21" fillId="0" borderId="27" xfId="1" applyFont="1" applyBorder="1" applyAlignment="1">
      <alignment vertical="center" wrapText="1"/>
    </xf>
    <xf numFmtId="0" fontId="19" fillId="0" borderId="28" xfId="1" applyFont="1" applyBorder="1" applyAlignment="1">
      <alignment horizontal="center" vertical="center"/>
    </xf>
    <xf numFmtId="173" fontId="19" fillId="0" borderId="6" xfId="1" applyNumberFormat="1" applyFont="1" applyBorder="1" applyAlignment="1">
      <alignment horizontal="center" vertical="center" wrapText="1"/>
    </xf>
    <xf numFmtId="173" fontId="19" fillId="0" borderId="0" xfId="1" applyNumberFormat="1" applyFont="1" applyAlignment="1">
      <alignment horizontal="center" vertical="center" wrapText="1"/>
    </xf>
    <xf numFmtId="174" fontId="19" fillId="0" borderId="0" xfId="11" applyNumberFormat="1" applyFont="1" applyFill="1" applyBorder="1" applyAlignment="1">
      <alignment horizontal="center" vertical="center" wrapText="1"/>
    </xf>
    <xf numFmtId="166" fontId="19" fillId="0" borderId="0" xfId="11" applyFont="1" applyFill="1" applyBorder="1" applyAlignment="1">
      <alignment horizontal="center" vertical="center"/>
    </xf>
    <xf numFmtId="0" fontId="20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21" fillId="0" borderId="0" xfId="1" applyFont="1" applyAlignment="1">
      <alignment vertical="center" wrapText="1"/>
    </xf>
    <xf numFmtId="0" fontId="19" fillId="0" borderId="5" xfId="1" applyFont="1" applyBorder="1" applyAlignment="1">
      <alignment horizontal="center" vertical="center"/>
    </xf>
    <xf numFmtId="173" fontId="2" fillId="7" borderId="2" xfId="1" applyNumberFormat="1" applyFont="1" applyFill="1" applyBorder="1" applyAlignment="1">
      <alignment vertical="center" wrapText="1"/>
    </xf>
    <xf numFmtId="0" fontId="25" fillId="4" borderId="2" xfId="1" applyFont="1" applyFill="1" applyBorder="1" applyAlignment="1">
      <alignment horizontal="center" vertical="center" wrapText="1"/>
    </xf>
    <xf numFmtId="0" fontId="26" fillId="4" borderId="2" xfId="1" applyFont="1" applyFill="1" applyBorder="1" applyAlignment="1">
      <alignment horizontal="center" vertical="center" wrapText="1"/>
    </xf>
    <xf numFmtId="0" fontId="19" fillId="2" borderId="0" xfId="1" applyFont="1" applyFill="1"/>
    <xf numFmtId="0" fontId="26" fillId="2" borderId="9" xfId="1" applyFont="1" applyFill="1" applyBorder="1" applyAlignment="1">
      <alignment horizontal="center"/>
    </xf>
    <xf numFmtId="0" fontId="26" fillId="2" borderId="26" xfId="1" applyFont="1" applyFill="1" applyBorder="1" applyAlignment="1">
      <alignment horizontal="center"/>
    </xf>
    <xf numFmtId="0" fontId="26" fillId="2" borderId="8" xfId="1" applyFont="1" applyFill="1" applyBorder="1" applyAlignment="1">
      <alignment horizontal="center"/>
    </xf>
    <xf numFmtId="173" fontId="2" fillId="4" borderId="2" xfId="1" applyNumberFormat="1" applyFont="1" applyFill="1" applyBorder="1" applyAlignment="1">
      <alignment vertical="center" wrapText="1"/>
    </xf>
    <xf numFmtId="173" fontId="2" fillId="8" borderId="2" xfId="1" applyNumberFormat="1" applyFont="1" applyFill="1" applyBorder="1" applyAlignment="1">
      <alignment vertical="center" wrapText="1"/>
    </xf>
    <xf numFmtId="173" fontId="22" fillId="10" borderId="10" xfId="1" applyNumberFormat="1" applyFont="1" applyFill="1" applyBorder="1" applyAlignment="1">
      <alignment vertical="center" wrapText="1"/>
    </xf>
    <xf numFmtId="0" fontId="23" fillId="10" borderId="10" xfId="1" applyFont="1" applyFill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171" fontId="10" fillId="2" borderId="6" xfId="12" applyNumberFormat="1" applyFont="1" applyFill="1" applyBorder="1" applyAlignment="1">
      <alignment vertical="center"/>
    </xf>
    <xf numFmtId="0" fontId="9" fillId="11" borderId="3" xfId="1" applyFont="1" applyFill="1" applyBorder="1" applyAlignment="1">
      <alignment horizontal="center" vertical="center"/>
    </xf>
    <xf numFmtId="172" fontId="8" fillId="11" borderId="2" xfId="12" applyNumberFormat="1" applyFont="1" applyFill="1" applyBorder="1" applyAlignment="1">
      <alignment vertical="center"/>
    </xf>
    <xf numFmtId="172" fontId="9" fillId="12" borderId="2" xfId="1" applyNumberFormat="1" applyFont="1" applyFill="1" applyBorder="1" applyAlignment="1">
      <alignment vertical="center" wrapText="1"/>
    </xf>
    <xf numFmtId="0" fontId="13" fillId="12" borderId="2" xfId="1" applyFont="1" applyFill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/>
    </xf>
    <xf numFmtId="0" fontId="11" fillId="5" borderId="0" xfId="1" applyFont="1" applyFill="1" applyAlignment="1">
      <alignment horizontal="center" vertical="center" wrapText="1"/>
    </xf>
    <xf numFmtId="0" fontId="11" fillId="5" borderId="6" xfId="1" applyFont="1" applyFill="1" applyBorder="1" applyAlignment="1">
      <alignment horizontal="center" vertical="center" wrapText="1"/>
    </xf>
    <xf numFmtId="0" fontId="11" fillId="6" borderId="6" xfId="1" applyFont="1" applyFill="1" applyBorder="1" applyAlignment="1">
      <alignment horizontal="center" vertical="center" wrapText="1"/>
    </xf>
    <xf numFmtId="0" fontId="1" fillId="0" borderId="0" xfId="24" applyAlignment="1">
      <alignment horizontal="center" vertical="center"/>
    </xf>
    <xf numFmtId="172" fontId="10" fillId="2" borderId="5" xfId="12" applyNumberFormat="1" applyFont="1" applyFill="1" applyBorder="1" applyAlignment="1">
      <alignment horizontal="center" vertical="center"/>
    </xf>
    <xf numFmtId="172" fontId="8" fillId="11" borderId="2" xfId="12" applyNumberFormat="1" applyFont="1" applyFill="1" applyBorder="1" applyAlignment="1">
      <alignment horizontal="center" vertical="center"/>
    </xf>
    <xf numFmtId="0" fontId="1" fillId="3" borderId="0" xfId="24" applyFill="1" applyAlignment="1">
      <alignment horizontal="center" vertical="center"/>
    </xf>
    <xf numFmtId="0" fontId="1" fillId="12" borderId="26" xfId="24" applyFill="1" applyBorder="1" applyAlignment="1">
      <alignment horizontal="center" vertical="center"/>
    </xf>
    <xf numFmtId="171" fontId="8" fillId="12" borderId="32" xfId="12" applyNumberFormat="1" applyFont="1" applyFill="1" applyBorder="1" applyAlignment="1">
      <alignment horizontal="center" vertical="center"/>
    </xf>
    <xf numFmtId="172" fontId="8" fillId="12" borderId="2" xfId="12" applyNumberFormat="1" applyFont="1" applyFill="1" applyBorder="1" applyAlignment="1">
      <alignment horizontal="center" vertical="center"/>
    </xf>
    <xf numFmtId="171" fontId="8" fillId="12" borderId="33" xfId="12" applyNumberFormat="1" applyFont="1" applyFill="1" applyBorder="1" applyAlignment="1">
      <alignment horizontal="center" vertical="center"/>
    </xf>
    <xf numFmtId="0" fontId="1" fillId="2" borderId="0" xfId="24" applyFill="1" applyAlignment="1">
      <alignment horizontal="center" vertical="center"/>
    </xf>
    <xf numFmtId="0" fontId="21" fillId="0" borderId="24" xfId="1" applyFont="1" applyBorder="1" applyAlignment="1">
      <alignment vertical="center"/>
    </xf>
    <xf numFmtId="174" fontId="19" fillId="0" borderId="24" xfId="11" applyNumberFormat="1" applyFont="1" applyFill="1" applyBorder="1" applyAlignment="1">
      <alignment horizontal="center" vertical="center"/>
    </xf>
    <xf numFmtId="174" fontId="19" fillId="0" borderId="15" xfId="11" applyNumberFormat="1" applyFont="1" applyFill="1" applyBorder="1" applyAlignment="1">
      <alignment horizontal="center" vertical="center"/>
    </xf>
    <xf numFmtId="0" fontId="21" fillId="0" borderId="15" xfId="1" applyFont="1" applyBorder="1" applyAlignment="1">
      <alignment vertical="center"/>
    </xf>
    <xf numFmtId="0" fontId="19" fillId="0" borderId="24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166" fontId="19" fillId="0" borderId="15" xfId="11" applyFont="1" applyFill="1" applyBorder="1" applyAlignment="1">
      <alignment horizontal="center" vertical="center" wrapText="1"/>
    </xf>
    <xf numFmtId="0" fontId="8" fillId="12" borderId="2" xfId="24" applyFont="1" applyFill="1" applyBorder="1" applyAlignment="1">
      <alignment horizontal="center" vertical="center" wrapText="1"/>
    </xf>
    <xf numFmtId="0" fontId="17" fillId="2" borderId="22" xfId="1" applyFont="1" applyFill="1" applyBorder="1" applyAlignment="1">
      <alignment vertical="center" wrapText="1"/>
    </xf>
    <xf numFmtId="0" fontId="1" fillId="2" borderId="0" xfId="24" applyFill="1" applyAlignment="1">
      <alignment vertical="center"/>
    </xf>
    <xf numFmtId="0" fontId="1" fillId="0" borderId="0" xfId="24" applyAlignment="1">
      <alignment vertical="center"/>
    </xf>
    <xf numFmtId="0" fontId="17" fillId="2" borderId="18" xfId="1" applyFont="1" applyFill="1" applyBorder="1" applyAlignment="1">
      <alignment vertical="center" wrapText="1"/>
    </xf>
    <xf numFmtId="0" fontId="12" fillId="0" borderId="10" xfId="1" applyFont="1" applyBorder="1" applyAlignment="1">
      <alignment vertical="center" wrapText="1"/>
    </xf>
    <xf numFmtId="0" fontId="3" fillId="2" borderId="0" xfId="1" applyFill="1" applyAlignment="1">
      <alignment vertical="center" wrapText="1"/>
    </xf>
    <xf numFmtId="0" fontId="10" fillId="2" borderId="0" xfId="1" applyFont="1" applyFill="1" applyAlignment="1">
      <alignment vertical="center"/>
    </xf>
    <xf numFmtId="0" fontId="16" fillId="9" borderId="8" xfId="24" applyFont="1" applyFill="1" applyBorder="1" applyAlignment="1">
      <alignment vertical="center" wrapText="1"/>
    </xf>
    <xf numFmtId="171" fontId="10" fillId="5" borderId="0" xfId="12" applyNumberFormat="1" applyFont="1" applyFill="1" applyBorder="1" applyAlignment="1">
      <alignment vertical="center"/>
    </xf>
    <xf numFmtId="171" fontId="10" fillId="5" borderId="6" xfId="12" applyNumberFormat="1" applyFont="1" applyFill="1" applyBorder="1" applyAlignment="1">
      <alignment vertical="center"/>
    </xf>
    <xf numFmtId="171" fontId="10" fillId="2" borderId="5" xfId="12" applyNumberFormat="1" applyFont="1" applyFill="1" applyBorder="1" applyAlignment="1">
      <alignment vertical="center"/>
    </xf>
    <xf numFmtId="171" fontId="10" fillId="2" borderId="7" xfId="12" applyNumberFormat="1" applyFont="1" applyFill="1" applyBorder="1" applyAlignment="1">
      <alignment vertical="center"/>
    </xf>
    <xf numFmtId="172" fontId="10" fillId="2" borderId="5" xfId="12" applyNumberFormat="1" applyFont="1" applyFill="1" applyBorder="1" applyAlignment="1">
      <alignment vertical="center"/>
    </xf>
    <xf numFmtId="172" fontId="10" fillId="2" borderId="7" xfId="12" applyNumberFormat="1" applyFont="1" applyFill="1" applyBorder="1" applyAlignment="1">
      <alignment vertical="center"/>
    </xf>
    <xf numFmtId="0" fontId="1" fillId="0" borderId="0" xfId="24" applyAlignment="1">
      <alignment vertical="center" wrapText="1"/>
    </xf>
    <xf numFmtId="0" fontId="1" fillId="0" borderId="6" xfId="24" applyBorder="1" applyAlignment="1">
      <alignment vertical="center"/>
    </xf>
    <xf numFmtId="0" fontId="1" fillId="3" borderId="0" xfId="24" applyFill="1" applyAlignment="1">
      <alignment vertical="center" wrapText="1"/>
    </xf>
    <xf numFmtId="0" fontId="1" fillId="3" borderId="0" xfId="24" applyFill="1" applyAlignment="1">
      <alignment vertical="center"/>
    </xf>
    <xf numFmtId="171" fontId="29" fillId="2" borderId="5" xfId="12" applyNumberFormat="1" applyFont="1" applyFill="1" applyBorder="1" applyAlignment="1">
      <alignment vertical="center"/>
    </xf>
    <xf numFmtId="171" fontId="29" fillId="2" borderId="7" xfId="12" applyNumberFormat="1" applyFont="1" applyFill="1" applyBorder="1" applyAlignment="1">
      <alignment vertical="center"/>
    </xf>
    <xf numFmtId="0" fontId="29" fillId="2" borderId="2" xfId="1" applyFont="1" applyFill="1" applyBorder="1" applyAlignment="1">
      <alignment horizontal="center" vertical="center" wrapText="1"/>
    </xf>
    <xf numFmtId="171" fontId="29" fillId="2" borderId="8" xfId="12" applyNumberFormat="1" applyFont="1" applyFill="1" applyBorder="1" applyAlignment="1">
      <alignment vertical="center"/>
    </xf>
    <xf numFmtId="0" fontId="30" fillId="2" borderId="6" xfId="1" applyFont="1" applyFill="1" applyBorder="1" applyAlignment="1">
      <alignment horizontal="center" vertical="center" wrapText="1"/>
    </xf>
    <xf numFmtId="0" fontId="28" fillId="2" borderId="0" xfId="24" applyFont="1" applyFill="1" applyAlignment="1">
      <alignment horizontal="center" vertical="center"/>
    </xf>
    <xf numFmtId="0" fontId="30" fillId="6" borderId="6" xfId="1" applyFont="1" applyFill="1" applyBorder="1" applyAlignment="1">
      <alignment horizontal="center" vertical="center" wrapText="1"/>
    </xf>
    <xf numFmtId="171" fontId="8" fillId="8" borderId="2" xfId="1" applyNumberFormat="1" applyFont="1" applyFill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center" vertical="center" wrapText="1"/>
    </xf>
    <xf numFmtId="42" fontId="26" fillId="8" borderId="8" xfId="34" applyFont="1" applyFill="1" applyBorder="1" applyAlignment="1">
      <alignment vertical="center"/>
    </xf>
    <xf numFmtId="0" fontId="3" fillId="0" borderId="0" xfId="1" applyAlignment="1">
      <alignment wrapText="1"/>
    </xf>
    <xf numFmtId="0" fontId="3" fillId="2" borderId="0" xfId="1" applyFill="1" applyAlignment="1">
      <alignment wrapText="1"/>
    </xf>
    <xf numFmtId="0" fontId="3" fillId="2" borderId="0" xfId="1" applyFill="1" applyAlignment="1">
      <alignment vertical="center"/>
    </xf>
    <xf numFmtId="0" fontId="3" fillId="0" borderId="0" xfId="1" applyAlignment="1">
      <alignment vertical="center"/>
    </xf>
    <xf numFmtId="173" fontId="3" fillId="0" borderId="0" xfId="1" applyNumberFormat="1" applyAlignment="1">
      <alignment horizontal="center"/>
    </xf>
    <xf numFmtId="173" fontId="3" fillId="0" borderId="0" xfId="1" applyNumberFormat="1"/>
    <xf numFmtId="42" fontId="8" fillId="8" borderId="2" xfId="34" applyFont="1" applyFill="1" applyBorder="1" applyAlignment="1">
      <alignment horizontal="center" vertical="center" wrapText="1"/>
    </xf>
    <xf numFmtId="173" fontId="19" fillId="0" borderId="24" xfId="1" applyNumberFormat="1" applyFont="1" applyBorder="1" applyAlignment="1">
      <alignment horizontal="center" vertical="center"/>
    </xf>
    <xf numFmtId="173" fontId="19" fillId="0" borderId="23" xfId="1" applyNumberFormat="1" applyFont="1" applyBorder="1" applyAlignment="1">
      <alignment horizontal="center" vertical="center"/>
    </xf>
    <xf numFmtId="173" fontId="19" fillId="0" borderId="15" xfId="1" applyNumberFormat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 wrapText="1"/>
    </xf>
    <xf numFmtId="173" fontId="19" fillId="0" borderId="35" xfId="1" applyNumberFormat="1" applyFont="1" applyBorder="1" applyAlignment="1">
      <alignment horizontal="center" vertical="center" wrapText="1"/>
    </xf>
    <xf numFmtId="173" fontId="33" fillId="13" borderId="15" xfId="1" applyNumberFormat="1" applyFont="1" applyFill="1" applyBorder="1" applyAlignment="1">
      <alignment horizontal="right"/>
    </xf>
    <xf numFmtId="0" fontId="19" fillId="0" borderId="36" xfId="1" applyFont="1" applyBorder="1" applyAlignment="1">
      <alignment horizontal="center" vertical="center"/>
    </xf>
    <xf numFmtId="0" fontId="34" fillId="0" borderId="24" xfId="1" applyFont="1" applyBorder="1" applyAlignment="1">
      <alignment vertical="center" wrapText="1"/>
    </xf>
    <xf numFmtId="0" fontId="34" fillId="0" borderId="15" xfId="1" applyFont="1" applyBorder="1" applyAlignment="1">
      <alignment vertical="center" wrapText="1"/>
    </xf>
    <xf numFmtId="0" fontId="19" fillId="0" borderId="27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/>
    </xf>
    <xf numFmtId="166" fontId="19" fillId="0" borderId="27" xfId="11" applyFont="1" applyFill="1" applyBorder="1" applyAlignment="1">
      <alignment horizontal="center" vertical="center"/>
    </xf>
    <xf numFmtId="174" fontId="19" fillId="0" borderId="27" xfId="11" applyNumberFormat="1" applyFont="1" applyFill="1" applyBorder="1" applyAlignment="1">
      <alignment horizontal="center" vertical="center" wrapText="1"/>
    </xf>
    <xf numFmtId="173" fontId="19" fillId="0" borderId="37" xfId="1" applyNumberFormat="1" applyFont="1" applyBorder="1" applyAlignment="1">
      <alignment horizontal="center" vertical="center" wrapText="1"/>
    </xf>
    <xf numFmtId="173" fontId="19" fillId="0" borderId="38" xfId="1" applyNumberFormat="1" applyFont="1" applyBorder="1" applyAlignment="1">
      <alignment horizontal="center" vertical="center" wrapText="1"/>
    </xf>
    <xf numFmtId="42" fontId="26" fillId="8" borderId="5" xfId="34" applyFont="1" applyFill="1" applyBorder="1" applyAlignment="1">
      <alignment vertical="center"/>
    </xf>
    <xf numFmtId="173" fontId="22" fillId="7" borderId="24" xfId="1" applyNumberFormat="1" applyFont="1" applyFill="1" applyBorder="1" applyAlignment="1">
      <alignment vertical="center" wrapText="1"/>
    </xf>
    <xf numFmtId="173" fontId="18" fillId="8" borderId="34" xfId="1" applyNumberFormat="1" applyFont="1" applyFill="1" applyBorder="1" applyAlignment="1">
      <alignment horizontal="right" vertical="center"/>
    </xf>
    <xf numFmtId="0" fontId="13" fillId="11" borderId="4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vertical="center" wrapText="1"/>
    </xf>
    <xf numFmtId="0" fontId="10" fillId="2" borderId="15" xfId="1" applyFont="1" applyFill="1" applyBorder="1" applyAlignment="1">
      <alignment horizontal="center" vertical="center" wrapText="1"/>
    </xf>
    <xf numFmtId="0" fontId="10" fillId="2" borderId="40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left" vertical="center" wrapText="1"/>
    </xf>
    <xf numFmtId="0" fontId="36" fillId="2" borderId="9" xfId="1" applyFont="1" applyFill="1" applyBorder="1" applyAlignment="1">
      <alignment horizontal="center" vertical="center" wrapText="1"/>
    </xf>
    <xf numFmtId="0" fontId="20" fillId="0" borderId="24" xfId="1" applyFont="1" applyBorder="1" applyAlignment="1">
      <alignment horizontal="center" vertical="center" wrapText="1"/>
    </xf>
    <xf numFmtId="0" fontId="21" fillId="2" borderId="15" xfId="1" applyFont="1" applyFill="1" applyBorder="1" applyAlignment="1">
      <alignment vertical="center" wrapText="1"/>
    </xf>
    <xf numFmtId="0" fontId="21" fillId="2" borderId="27" xfId="1" applyFont="1" applyFill="1" applyBorder="1" applyAlignment="1">
      <alignment vertical="center" wrapText="1"/>
    </xf>
    <xf numFmtId="0" fontId="0" fillId="2" borderId="41" xfId="0" applyFill="1" applyBorder="1" applyAlignment="1">
      <alignment horizontal="center" vertical="center" wrapText="1"/>
    </xf>
    <xf numFmtId="0" fontId="28" fillId="2" borderId="15" xfId="35" applyFont="1" applyFill="1" applyBorder="1" applyAlignment="1">
      <alignment horizontal="center" vertical="center" wrapText="1"/>
    </xf>
    <xf numFmtId="0" fontId="38" fillId="0" borderId="15" xfId="1" applyFont="1" applyBorder="1" applyAlignment="1">
      <alignment vertical="center" wrapText="1"/>
    </xf>
    <xf numFmtId="0" fontId="38" fillId="2" borderId="15" xfId="1" applyFont="1" applyFill="1" applyBorder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10" fillId="2" borderId="15" xfId="1" applyNumberFormat="1" applyFont="1" applyFill="1" applyBorder="1" applyAlignment="1">
      <alignment vertical="center" wrapText="1"/>
    </xf>
    <xf numFmtId="0" fontId="19" fillId="2" borderId="15" xfId="1" applyFont="1" applyFill="1" applyBorder="1" applyAlignment="1">
      <alignment horizontal="center" vertical="center"/>
    </xf>
    <xf numFmtId="0" fontId="20" fillId="2" borderId="15" xfId="1" applyFont="1" applyFill="1" applyBorder="1" applyAlignment="1">
      <alignment horizontal="center" vertical="center"/>
    </xf>
    <xf numFmtId="166" fontId="19" fillId="2" borderId="15" xfId="11" applyFont="1" applyFill="1" applyBorder="1" applyAlignment="1">
      <alignment horizontal="center" vertical="center"/>
    </xf>
    <xf numFmtId="174" fontId="19" fillId="2" borderId="15" xfId="11" applyNumberFormat="1" applyFont="1" applyFill="1" applyBorder="1" applyAlignment="1">
      <alignment horizontal="center" vertical="center" wrapText="1"/>
    </xf>
    <xf numFmtId="173" fontId="19" fillId="2" borderId="24" xfId="1" applyNumberFormat="1" applyFont="1" applyFill="1" applyBorder="1" applyAlignment="1">
      <alignment horizontal="center" vertical="center"/>
    </xf>
    <xf numFmtId="173" fontId="19" fillId="2" borderId="23" xfId="1" applyNumberFormat="1" applyFont="1" applyFill="1" applyBorder="1" applyAlignment="1">
      <alignment horizontal="center" vertical="center"/>
    </xf>
    <xf numFmtId="0" fontId="19" fillId="2" borderId="25" xfId="1" applyFont="1" applyFill="1" applyBorder="1" applyAlignment="1">
      <alignment horizontal="center" vertical="center"/>
    </xf>
    <xf numFmtId="0" fontId="34" fillId="2" borderId="24" xfId="1" applyFont="1" applyFill="1" applyBorder="1" applyAlignment="1">
      <alignment vertical="center" wrapText="1"/>
    </xf>
    <xf numFmtId="0" fontId="19" fillId="2" borderId="24" xfId="1" applyFont="1" applyFill="1" applyBorder="1" applyAlignment="1">
      <alignment horizontal="center" vertical="center"/>
    </xf>
    <xf numFmtId="0" fontId="20" fillId="2" borderId="24" xfId="1" applyFont="1" applyFill="1" applyBorder="1" applyAlignment="1">
      <alignment horizontal="center"/>
    </xf>
    <xf numFmtId="166" fontId="19" fillId="2" borderId="24" xfId="11" applyFont="1" applyFill="1" applyBorder="1" applyAlignment="1">
      <alignment horizontal="center" vertical="center"/>
    </xf>
    <xf numFmtId="174" fontId="19" fillId="2" borderId="24" xfId="11" applyNumberFormat="1" applyFont="1" applyFill="1" applyBorder="1" applyAlignment="1">
      <alignment horizontal="center" vertical="center" wrapText="1"/>
    </xf>
    <xf numFmtId="173" fontId="19" fillId="2" borderId="24" xfId="1" applyNumberFormat="1" applyFont="1" applyFill="1" applyBorder="1" applyAlignment="1">
      <alignment horizontal="center" vertical="center" wrapText="1"/>
    </xf>
    <xf numFmtId="173" fontId="19" fillId="2" borderId="23" xfId="1" applyNumberFormat="1" applyFont="1" applyFill="1" applyBorder="1" applyAlignment="1">
      <alignment horizontal="center" vertical="center" wrapText="1"/>
    </xf>
    <xf numFmtId="0" fontId="39" fillId="2" borderId="15" xfId="1" applyFont="1" applyFill="1" applyBorder="1" applyAlignment="1">
      <alignment horizontal="center" vertical="center"/>
    </xf>
    <xf numFmtId="0" fontId="3" fillId="2" borderId="15" xfId="1" applyFill="1" applyBorder="1" applyAlignment="1">
      <alignment horizontal="center" vertical="center"/>
    </xf>
    <xf numFmtId="166" fontId="39" fillId="2" borderId="15" xfId="11" applyFont="1" applyFill="1" applyBorder="1" applyAlignment="1">
      <alignment horizontal="center" vertical="center"/>
    </xf>
    <xf numFmtId="174" fontId="39" fillId="2" borderId="15" xfId="11" applyNumberFormat="1" applyFont="1" applyFill="1" applyBorder="1" applyAlignment="1">
      <alignment horizontal="center" vertical="center" wrapText="1"/>
    </xf>
    <xf numFmtId="173" fontId="39" fillId="2" borderId="15" xfId="1" applyNumberFormat="1" applyFont="1" applyFill="1" applyBorder="1" applyAlignment="1">
      <alignment horizontal="center" vertical="center" wrapText="1"/>
    </xf>
    <xf numFmtId="0" fontId="20" fillId="2" borderId="15" xfId="1" applyFont="1" applyFill="1" applyBorder="1" applyAlignment="1">
      <alignment horizontal="center"/>
    </xf>
    <xf numFmtId="173" fontId="19" fillId="2" borderId="15" xfId="1" applyNumberFormat="1" applyFont="1" applyFill="1" applyBorder="1" applyAlignment="1">
      <alignment horizontal="center" vertical="center" wrapText="1"/>
    </xf>
    <xf numFmtId="0" fontId="34" fillId="2" borderId="15" xfId="1" applyFont="1" applyFill="1" applyBorder="1" applyAlignment="1">
      <alignment vertical="center" wrapText="1"/>
    </xf>
    <xf numFmtId="0" fontId="21" fillId="2" borderId="15" xfId="1" applyFont="1" applyFill="1" applyBorder="1" applyAlignment="1">
      <alignment vertical="center"/>
    </xf>
    <xf numFmtId="0" fontId="19" fillId="2" borderId="15" xfId="1" applyFont="1" applyFill="1" applyBorder="1" applyAlignment="1">
      <alignment horizontal="center" vertical="center" wrapText="1"/>
    </xf>
    <xf numFmtId="174" fontId="19" fillId="2" borderId="15" xfId="11" applyNumberFormat="1" applyFont="1" applyFill="1" applyBorder="1" applyAlignment="1">
      <alignment horizontal="center" vertical="center"/>
    </xf>
    <xf numFmtId="0" fontId="21" fillId="2" borderId="15" xfId="1" applyFont="1" applyFill="1" applyBorder="1" applyAlignment="1">
      <alignment horizontal="center" vertical="center" wrapText="1"/>
    </xf>
    <xf numFmtId="0" fontId="21" fillId="2" borderId="24" xfId="1" applyFont="1" applyFill="1" applyBorder="1" applyAlignment="1">
      <alignment vertical="center"/>
    </xf>
    <xf numFmtId="0" fontId="20" fillId="2" borderId="24" xfId="1" applyFont="1" applyFill="1" applyBorder="1" applyAlignment="1">
      <alignment horizontal="center" vertical="center"/>
    </xf>
    <xf numFmtId="174" fontId="19" fillId="2" borderId="24" xfId="11" applyNumberFormat="1" applyFont="1" applyFill="1" applyBorder="1" applyAlignment="1">
      <alignment horizontal="center" vertical="center"/>
    </xf>
    <xf numFmtId="166" fontId="19" fillId="2" borderId="15" xfId="11" applyFont="1" applyFill="1" applyBorder="1" applyAlignment="1">
      <alignment horizontal="center" vertical="center" wrapText="1"/>
    </xf>
    <xf numFmtId="0" fontId="20" fillId="2" borderId="24" xfId="1" applyFont="1" applyFill="1" applyBorder="1" applyAlignment="1">
      <alignment horizontal="center" wrapText="1"/>
    </xf>
    <xf numFmtId="0" fontId="20" fillId="2" borderId="24" xfId="1" applyFont="1" applyFill="1" applyBorder="1" applyAlignment="1">
      <alignment horizontal="center" vertical="center" wrapText="1"/>
    </xf>
    <xf numFmtId="0" fontId="21" fillId="2" borderId="24" xfId="1" applyFont="1" applyFill="1" applyBorder="1" applyAlignment="1">
      <alignment vertical="center" wrapText="1"/>
    </xf>
    <xf numFmtId="0" fontId="19" fillId="2" borderId="28" xfId="1" applyFont="1" applyFill="1" applyBorder="1" applyAlignment="1">
      <alignment horizontal="center" vertical="center"/>
    </xf>
    <xf numFmtId="0" fontId="9" fillId="11" borderId="12" xfId="1" applyFont="1" applyFill="1" applyBorder="1" applyAlignment="1">
      <alignment horizontal="center" vertical="center" wrapText="1"/>
    </xf>
    <xf numFmtId="0" fontId="9" fillId="11" borderId="11" xfId="1" applyFont="1" applyFill="1" applyBorder="1" applyAlignment="1">
      <alignment horizontal="center" vertical="center" wrapText="1"/>
    </xf>
    <xf numFmtId="0" fontId="12" fillId="12" borderId="10" xfId="1" applyFont="1" applyFill="1" applyBorder="1" applyAlignment="1">
      <alignment horizontal="center" vertical="center" wrapText="1"/>
    </xf>
    <xf numFmtId="0" fontId="12" fillId="12" borderId="7" xfId="1" applyFont="1" applyFill="1" applyBorder="1" applyAlignment="1">
      <alignment horizontal="center" vertical="center" wrapText="1"/>
    </xf>
    <xf numFmtId="0" fontId="15" fillId="2" borderId="15" xfId="24" applyFont="1" applyFill="1" applyBorder="1" applyAlignment="1">
      <alignment horizontal="center" vertical="center"/>
    </xf>
    <xf numFmtId="0" fontId="15" fillId="2" borderId="1" xfId="24" applyFont="1" applyFill="1" applyBorder="1" applyAlignment="1">
      <alignment horizontal="center" vertical="center"/>
    </xf>
    <xf numFmtId="0" fontId="15" fillId="2" borderId="14" xfId="24" applyFont="1" applyFill="1" applyBorder="1" applyAlignment="1">
      <alignment horizontal="center" vertical="center"/>
    </xf>
    <xf numFmtId="0" fontId="15" fillId="2" borderId="13" xfId="24" applyFont="1" applyFill="1" applyBorder="1" applyAlignment="1">
      <alignment horizontal="center" vertical="center"/>
    </xf>
    <xf numFmtId="0" fontId="14" fillId="11" borderId="12" xfId="1" applyFont="1" applyFill="1" applyBorder="1" applyAlignment="1">
      <alignment horizontal="center" vertical="center" wrapText="1"/>
    </xf>
    <xf numFmtId="0" fontId="14" fillId="11" borderId="11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3" fillId="0" borderId="12" xfId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12" fillId="12" borderId="34" xfId="1" applyFont="1" applyFill="1" applyBorder="1" applyAlignment="1">
      <alignment horizontal="center" vertical="center" wrapText="1"/>
    </xf>
    <xf numFmtId="0" fontId="26" fillId="2" borderId="15" xfId="1" applyFont="1" applyFill="1" applyBorder="1" applyAlignment="1">
      <alignment horizontal="center"/>
    </xf>
    <xf numFmtId="0" fontId="23" fillId="2" borderId="8" xfId="1" applyFont="1" applyFill="1" applyBorder="1" applyAlignment="1">
      <alignment horizontal="center" vertical="center"/>
    </xf>
    <xf numFmtId="0" fontId="23" fillId="2" borderId="26" xfId="1" applyFont="1" applyFill="1" applyBorder="1" applyAlignment="1">
      <alignment horizontal="center" vertical="center"/>
    </xf>
    <xf numFmtId="0" fontId="23" fillId="2" borderId="9" xfId="1" applyFont="1" applyFill="1" applyBorder="1" applyAlignment="1">
      <alignment horizontal="center" vertical="center"/>
    </xf>
    <xf numFmtId="0" fontId="33" fillId="13" borderId="1" xfId="1" applyFont="1" applyFill="1" applyBorder="1" applyAlignment="1">
      <alignment horizontal="center"/>
    </xf>
    <xf numFmtId="0" fontId="33" fillId="13" borderId="14" xfId="1" applyFont="1" applyFill="1" applyBorder="1" applyAlignment="1">
      <alignment horizontal="center"/>
    </xf>
    <xf numFmtId="0" fontId="33" fillId="13" borderId="13" xfId="1" applyFont="1" applyFill="1" applyBorder="1" applyAlignment="1">
      <alignment horizontal="center"/>
    </xf>
    <xf numFmtId="0" fontId="32" fillId="7" borderId="5" xfId="1" applyFont="1" applyFill="1" applyBorder="1" applyAlignment="1">
      <alignment horizontal="left"/>
    </xf>
    <xf numFmtId="0" fontId="32" fillId="7" borderId="0" xfId="1" applyFont="1" applyFill="1" applyAlignment="1">
      <alignment horizontal="left"/>
    </xf>
    <xf numFmtId="0" fontId="23" fillId="2" borderId="15" xfId="1" applyFont="1" applyFill="1" applyBorder="1" applyAlignment="1">
      <alignment horizontal="center" vertical="center"/>
    </xf>
    <xf numFmtId="0" fontId="26" fillId="2" borderId="1" xfId="1" applyFont="1" applyFill="1" applyBorder="1" applyAlignment="1">
      <alignment horizontal="center"/>
    </xf>
    <xf numFmtId="0" fontId="26" fillId="2" borderId="14" xfId="1" applyFont="1" applyFill="1" applyBorder="1" applyAlignment="1">
      <alignment horizontal="center"/>
    </xf>
    <xf numFmtId="0" fontId="26" fillId="2" borderId="13" xfId="1" applyFont="1" applyFill="1" applyBorder="1" applyAlignment="1">
      <alignment horizontal="center"/>
    </xf>
    <xf numFmtId="0" fontId="26" fillId="2" borderId="8" xfId="1" applyFont="1" applyFill="1" applyBorder="1" applyAlignment="1">
      <alignment horizontal="center" vertical="center"/>
    </xf>
    <xf numFmtId="0" fontId="26" fillId="2" borderId="26" xfId="1" applyFont="1" applyFill="1" applyBorder="1" applyAlignment="1">
      <alignment horizontal="center" vertical="center"/>
    </xf>
    <xf numFmtId="0" fontId="26" fillId="2" borderId="9" xfId="1" applyFont="1" applyFill="1" applyBorder="1" applyAlignment="1">
      <alignment horizontal="center" vertical="center"/>
    </xf>
    <xf numFmtId="0" fontId="26" fillId="8" borderId="8" xfId="1" applyFont="1" applyFill="1" applyBorder="1" applyAlignment="1">
      <alignment horizontal="left" vertical="center"/>
    </xf>
    <xf numFmtId="0" fontId="26" fillId="8" borderId="26" xfId="1" applyFont="1" applyFill="1" applyBorder="1" applyAlignment="1">
      <alignment horizontal="left" vertical="center"/>
    </xf>
    <xf numFmtId="0" fontId="26" fillId="8" borderId="9" xfId="1" applyFont="1" applyFill="1" applyBorder="1" applyAlignment="1">
      <alignment horizontal="left" vertical="center"/>
    </xf>
    <xf numFmtId="0" fontId="24" fillId="7" borderId="0" xfId="1" applyFont="1" applyFill="1" applyAlignment="1">
      <alignment horizontal="left"/>
    </xf>
    <xf numFmtId="0" fontId="24" fillId="7" borderId="6" xfId="1" applyFont="1" applyFill="1" applyBorder="1" applyAlignment="1">
      <alignment horizontal="left"/>
    </xf>
    <xf numFmtId="0" fontId="26" fillId="4" borderId="8" xfId="1" applyFont="1" applyFill="1" applyBorder="1" applyAlignment="1">
      <alignment horizontal="left" vertical="center"/>
    </xf>
    <xf numFmtId="0" fontId="26" fillId="4" borderId="26" xfId="1" applyFont="1" applyFill="1" applyBorder="1" applyAlignment="1">
      <alignment horizontal="left" vertical="center"/>
    </xf>
    <xf numFmtId="0" fontId="26" fillId="4" borderId="9" xfId="1" applyFont="1" applyFill="1" applyBorder="1" applyAlignment="1">
      <alignment horizontal="left" vertical="center"/>
    </xf>
    <xf numFmtId="0" fontId="22" fillId="10" borderId="8" xfId="1" applyFont="1" applyFill="1" applyBorder="1" applyAlignment="1">
      <alignment horizontal="center" vertical="center" wrapText="1"/>
    </xf>
    <xf numFmtId="0" fontId="22" fillId="10" borderId="26" xfId="1" applyFont="1" applyFill="1" applyBorder="1" applyAlignment="1">
      <alignment horizontal="center" vertical="center" wrapText="1"/>
    </xf>
    <xf numFmtId="0" fontId="22" fillId="10" borderId="9" xfId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25" fillId="4" borderId="8" xfId="1" applyFont="1" applyFill="1" applyBorder="1" applyAlignment="1">
      <alignment horizontal="center"/>
    </xf>
    <xf numFmtId="0" fontId="25" fillId="4" borderId="26" xfId="1" applyFont="1" applyFill="1" applyBorder="1" applyAlignment="1">
      <alignment horizontal="center"/>
    </xf>
    <xf numFmtId="0" fontId="25" fillId="4" borderId="9" xfId="1" applyFont="1" applyFill="1" applyBorder="1" applyAlignment="1">
      <alignment horizontal="center"/>
    </xf>
    <xf numFmtId="0" fontId="24" fillId="7" borderId="21" xfId="1" applyFont="1" applyFill="1" applyBorder="1" applyAlignment="1">
      <alignment horizontal="left"/>
    </xf>
    <xf numFmtId="0" fontId="24" fillId="7" borderId="20" xfId="1" applyFont="1" applyFill="1" applyBorder="1" applyAlignment="1">
      <alignment horizontal="left"/>
    </xf>
    <xf numFmtId="0" fontId="22" fillId="10" borderId="30" xfId="1" applyFont="1" applyFill="1" applyBorder="1" applyAlignment="1">
      <alignment horizontal="center" vertical="center" wrapText="1"/>
    </xf>
    <xf numFmtId="0" fontId="22" fillId="10" borderId="19" xfId="1" applyFont="1" applyFill="1" applyBorder="1" applyAlignment="1">
      <alignment horizontal="center" vertical="center" wrapText="1"/>
    </xf>
    <xf numFmtId="0" fontId="22" fillId="10" borderId="29" xfId="1" applyFont="1" applyFill="1" applyBorder="1" applyAlignment="1">
      <alignment horizontal="center" vertical="center" wrapText="1"/>
    </xf>
    <xf numFmtId="0" fontId="27" fillId="2" borderId="22" xfId="1" applyFont="1" applyFill="1" applyBorder="1" applyAlignment="1">
      <alignment horizontal="center" vertical="center"/>
    </xf>
    <xf numFmtId="0" fontId="27" fillId="2" borderId="21" xfId="1" applyFont="1" applyFill="1" applyBorder="1" applyAlignment="1">
      <alignment horizontal="center" vertical="center"/>
    </xf>
    <xf numFmtId="0" fontId="27" fillId="2" borderId="20" xfId="1" applyFont="1" applyFill="1" applyBorder="1" applyAlignment="1">
      <alignment horizontal="center" vertical="center"/>
    </xf>
    <xf numFmtId="0" fontId="27" fillId="2" borderId="5" xfId="1" applyFont="1" applyFill="1" applyBorder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7" fillId="2" borderId="6" xfId="1" applyFont="1" applyFill="1" applyBorder="1" applyAlignment="1">
      <alignment horizontal="center" vertical="center"/>
    </xf>
    <xf numFmtId="0" fontId="27" fillId="2" borderId="18" xfId="1" applyFont="1" applyFill="1" applyBorder="1" applyAlignment="1">
      <alignment horizontal="center" vertical="center"/>
    </xf>
    <xf numFmtId="0" fontId="27" fillId="2" borderId="17" xfId="1" applyFont="1" applyFill="1" applyBorder="1" applyAlignment="1">
      <alignment horizontal="center" vertical="center"/>
    </xf>
    <xf numFmtId="0" fontId="27" fillId="2" borderId="16" xfId="1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26" fillId="8" borderId="28" xfId="1" applyFont="1" applyFill="1" applyBorder="1" applyAlignment="1">
      <alignment horizontal="left" vertical="center"/>
    </xf>
    <xf numFmtId="0" fontId="26" fillId="8" borderId="37" xfId="1" applyFont="1" applyFill="1" applyBorder="1" applyAlignment="1">
      <alignment horizontal="left" vertical="center"/>
    </xf>
    <xf numFmtId="0" fontId="26" fillId="8" borderId="39" xfId="1" applyFont="1" applyFill="1" applyBorder="1" applyAlignment="1">
      <alignment horizontal="left" vertical="center"/>
    </xf>
  </cellXfs>
  <cellStyles count="36">
    <cellStyle name="Euro" xfId="2" xr:uid="{00000000-0005-0000-0000-000000000000}"/>
    <cellStyle name="Hipervínculo 2" xfId="3" xr:uid="{00000000-0005-0000-0000-000001000000}"/>
    <cellStyle name="Hipervínculo 3" xfId="4" xr:uid="{00000000-0005-0000-0000-000002000000}"/>
    <cellStyle name="Millares 2" xfId="5" xr:uid="{00000000-0005-0000-0000-000003000000}"/>
    <cellStyle name="Millares 22" xfId="6" xr:uid="{00000000-0005-0000-0000-000004000000}"/>
    <cellStyle name="Millares 3" xfId="7" xr:uid="{00000000-0005-0000-0000-000005000000}"/>
    <cellStyle name="Millares 4" xfId="8" xr:uid="{00000000-0005-0000-0000-000006000000}"/>
    <cellStyle name="Millares 5" xfId="9" xr:uid="{00000000-0005-0000-0000-000007000000}"/>
    <cellStyle name="Millares 5 2" xfId="10" xr:uid="{00000000-0005-0000-0000-000008000000}"/>
    <cellStyle name="Millares 6" xfId="11" xr:uid="{00000000-0005-0000-0000-000009000000}"/>
    <cellStyle name="Moneda [0]" xfId="34" builtinId="7"/>
    <cellStyle name="Moneda 2" xfId="12" xr:uid="{00000000-0005-0000-0000-00000B000000}"/>
    <cellStyle name="Moneda 3" xfId="13" xr:uid="{00000000-0005-0000-0000-00000C000000}"/>
    <cellStyle name="Moneda 4" xfId="14" xr:uid="{00000000-0005-0000-0000-00000D000000}"/>
    <cellStyle name="Moneda 5" xfId="15" xr:uid="{00000000-0005-0000-0000-00000E000000}"/>
    <cellStyle name="Moneda 5 2" xfId="16" xr:uid="{00000000-0005-0000-0000-00000F000000}"/>
    <cellStyle name="Moneda 6" xfId="17" xr:uid="{00000000-0005-0000-0000-000010000000}"/>
    <cellStyle name="Neutral" xfId="35" builtinId="28"/>
    <cellStyle name="Normal" xfId="0" builtinId="0"/>
    <cellStyle name="Normal 10" xfId="18" xr:uid="{00000000-0005-0000-0000-000012000000}"/>
    <cellStyle name="Normal 2" xfId="1" xr:uid="{00000000-0005-0000-0000-000013000000}"/>
    <cellStyle name="Normal 2 2" xfId="19" xr:uid="{00000000-0005-0000-0000-000014000000}"/>
    <cellStyle name="Normal 2 2 2" xfId="20" xr:uid="{00000000-0005-0000-0000-000015000000}"/>
    <cellStyle name="Normal 2 3" xfId="21" xr:uid="{00000000-0005-0000-0000-000016000000}"/>
    <cellStyle name="Normal 21_Libro1 APORTES NACION" xfId="22" xr:uid="{00000000-0005-0000-0000-000017000000}"/>
    <cellStyle name="Normal 22_Libro1 APORTES NACION" xfId="23" xr:uid="{00000000-0005-0000-0000-000018000000}"/>
    <cellStyle name="Normal 3" xfId="24" xr:uid="{00000000-0005-0000-0000-000019000000}"/>
    <cellStyle name="Normal 4" xfId="25" xr:uid="{00000000-0005-0000-0000-00001A000000}"/>
    <cellStyle name="Normal 5" xfId="26" xr:uid="{00000000-0005-0000-0000-00001B000000}"/>
    <cellStyle name="Normal 6" xfId="27" xr:uid="{00000000-0005-0000-0000-00001C000000}"/>
    <cellStyle name="Normal 6 2" xfId="28" xr:uid="{00000000-0005-0000-0000-00001D000000}"/>
    <cellStyle name="Normal 7" xfId="29" xr:uid="{00000000-0005-0000-0000-00001E000000}"/>
    <cellStyle name="Normal 8" xfId="30" xr:uid="{00000000-0005-0000-0000-00001F000000}"/>
    <cellStyle name="Normal 9" xfId="31" xr:uid="{00000000-0005-0000-0000-000020000000}"/>
    <cellStyle name="Porcentaje 2" xfId="32" xr:uid="{00000000-0005-0000-0000-000021000000}"/>
    <cellStyle name="Porcentual 2" xfId="33" xr:uid="{00000000-0005-0000-0000-000022000000}"/>
  </cellStyles>
  <dxfs count="0"/>
  <tableStyles count="0" defaultTableStyle="TableStyleMedium2" defaultPivotStyle="PivotStyleLight16"/>
  <colors>
    <mruColors>
      <color rgb="FFAD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711199</xdr:colOff>
      <xdr:row>0</xdr:row>
      <xdr:rowOff>134409</xdr:rowOff>
    </xdr:from>
    <xdr:to>
      <xdr:col>0</xdr:col>
      <xdr:colOff>1418165</xdr:colOff>
      <xdr:row>1</xdr:row>
      <xdr:rowOff>381000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199" y="1764242"/>
          <a:ext cx="706966" cy="691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\Documents\IVONNE\PLANES%20DE%20INVERSION\Anexos\Ivonne\EB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\Documents\IVONNE\PLANES%20DE%20INVERSION\Anexos\Ivonne\EVAL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Área Afectada"/>
      <sheetName val="Características Demógraficas"/>
      <sheetName val="Área Beneficiada"/>
      <sheetName val="Ubicación Geógrafica"/>
      <sheetName val="Ingresos y Beneficios"/>
      <sheetName val="Fuentes de Financiación"/>
      <sheetName val="Flujo de Caja"/>
      <sheetName val="Resumen Evaluación"/>
      <sheetName val="Estado del Proyecto"/>
      <sheetName val="Componentes del Gasto"/>
      <sheetName val="Programación de Metas"/>
      <sheetName val="Viabilidad"/>
      <sheetName val="Listado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-Indice"/>
      <sheetName val="EV-23"/>
      <sheetName val="EV-24"/>
      <sheetName val="EV-25"/>
      <sheetName val="EV-26"/>
      <sheetName val="EV-27"/>
      <sheetName val="EV-28"/>
      <sheetName val="Subprograma"/>
      <sheetName val="Objetivos de Política"/>
      <sheetName val="Programa Presupuestal"/>
      <sheetName val="Guias_Sectoriales"/>
      <sheetName val="Listado"/>
      <sheetName val="Alternativas"/>
      <sheetName val="proc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75"/>
  <sheetViews>
    <sheetView showGridLines="0" view="pageBreakPreview" zoomScale="50" zoomScaleNormal="50" zoomScaleSheetLayoutView="50" workbookViewId="0">
      <pane ySplit="11" topLeftCell="A12" activePane="bottomLeft" state="frozen"/>
      <selection activeCell="C19" sqref="C19"/>
      <selection pane="bottomLeft" activeCell="G34" sqref="G34"/>
    </sheetView>
  </sheetViews>
  <sheetFormatPr baseColWidth="10" defaultColWidth="11.44140625" defaultRowHeight="14.4" outlineLevelRow="1" x14ac:dyDescent="0.3"/>
  <cols>
    <col min="1" max="1" width="40.6640625" style="96" customWidth="1"/>
    <col min="2" max="2" width="36.33203125" style="97" hidden="1" customWidth="1"/>
    <col min="3" max="3" width="64.88671875" style="66" customWidth="1"/>
    <col min="4" max="4" width="41.88671875" style="97" customWidth="1"/>
    <col min="5" max="5" width="43.88671875" style="81" hidden="1" customWidth="1"/>
    <col min="6" max="6" width="36" style="81" hidden="1" customWidth="1"/>
    <col min="7" max="7" width="48.44140625" style="81" customWidth="1"/>
    <col min="8" max="8" width="43.88671875" style="81" customWidth="1"/>
    <col min="9" max="9" width="41.44140625" style="81" customWidth="1"/>
    <col min="10" max="10" width="42.44140625" style="81" customWidth="1"/>
    <col min="11" max="15" width="36" style="81" customWidth="1"/>
    <col min="16" max="87" width="11.44140625" style="81"/>
    <col min="88" max="16384" width="11.44140625" style="82"/>
  </cols>
  <sheetData>
    <row r="1" spans="1:15" ht="49.5" customHeight="1" thickBot="1" x14ac:dyDescent="0.35">
      <c r="A1" s="197"/>
      <c r="B1" s="80" t="s">
        <v>0</v>
      </c>
      <c r="C1" s="193" t="s">
        <v>1</v>
      </c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37" t="s">
        <v>2</v>
      </c>
      <c r="O1" s="138" t="s">
        <v>3</v>
      </c>
    </row>
    <row r="2" spans="1:15" ht="48" customHeight="1" thickBot="1" x14ac:dyDescent="0.35">
      <c r="A2" s="198"/>
      <c r="B2" s="83"/>
      <c r="C2" s="135" t="s">
        <v>4</v>
      </c>
      <c r="D2" s="194" t="s">
        <v>5</v>
      </c>
      <c r="E2" s="195"/>
      <c r="F2" s="196"/>
      <c r="G2" s="136" t="s">
        <v>6</v>
      </c>
      <c r="H2" s="193" t="s">
        <v>7</v>
      </c>
      <c r="I2" s="193"/>
      <c r="J2" s="193"/>
      <c r="K2" s="193"/>
      <c r="L2" s="134" t="s">
        <v>8</v>
      </c>
      <c r="M2" s="148">
        <v>45161</v>
      </c>
      <c r="N2" s="137" t="s">
        <v>9</v>
      </c>
      <c r="O2" s="106" t="s">
        <v>10</v>
      </c>
    </row>
    <row r="3" spans="1:15" ht="22.8" hidden="1" x14ac:dyDescent="0.3">
      <c r="A3" s="85"/>
      <c r="B3" s="86"/>
      <c r="C3" s="8"/>
      <c r="D3" s="86"/>
    </row>
    <row r="4" spans="1:15" ht="15" hidden="1" thickBot="1" x14ac:dyDescent="0.35">
      <c r="A4" s="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</row>
    <row r="5" spans="1:15" ht="15" hidden="1" thickBot="1" x14ac:dyDescent="0.35">
      <c r="A5" s="87"/>
      <c r="B5" s="188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90"/>
    </row>
    <row r="6" spans="1:15" ht="15" hidden="1" thickBot="1" x14ac:dyDescent="0.35">
      <c r="A6" s="87"/>
      <c r="B6" s="188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90"/>
    </row>
    <row r="7" spans="1:15" ht="15" hidden="1" thickBot="1" x14ac:dyDescent="0.35">
      <c r="A7" s="87"/>
      <c r="B7" s="188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90"/>
    </row>
    <row r="8" spans="1:15" ht="15" hidden="1" thickBot="1" x14ac:dyDescent="0.35">
      <c r="A8" s="87"/>
      <c r="B8" s="188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90"/>
    </row>
    <row r="9" spans="1:15" ht="15" customHeight="1" thickBot="1" x14ac:dyDescent="0.35">
      <c r="A9" s="85"/>
      <c r="B9" s="86"/>
      <c r="C9" s="8"/>
      <c r="D9" s="86"/>
    </row>
    <row r="10" spans="1:15" ht="27.75" customHeight="1" x14ac:dyDescent="0.3">
      <c r="A10" s="191"/>
      <c r="B10" s="183" t="s">
        <v>11</v>
      </c>
      <c r="C10" s="183" t="s">
        <v>12</v>
      </c>
      <c r="D10" s="183" t="s">
        <v>13</v>
      </c>
      <c r="E10" s="183" t="str">
        <f>'inversion y operación'!A1</f>
        <v>AÑO 2021</v>
      </c>
      <c r="F10" s="183" t="str">
        <f>'inversion y operación'!K1</f>
        <v>AÑO 2022</v>
      </c>
      <c r="G10" s="183" t="str">
        <f>'inversion y operación'!U1</f>
        <v>AÑO 2023</v>
      </c>
      <c r="H10" s="183" t="str">
        <f>'inversion y operación'!AE1</f>
        <v>AÑO 2024</v>
      </c>
      <c r="I10" s="183" t="str">
        <f>'inversion y operación'!AO1</f>
        <v>AÑO 2025</v>
      </c>
      <c r="J10" s="183" t="str">
        <f>'inversion y operación'!AY1</f>
        <v>AÑO 2026</v>
      </c>
      <c r="K10" s="183" t="str">
        <f>'inversion y operación'!BI1</f>
        <v>AÑO 2027</v>
      </c>
      <c r="L10" s="183" t="str">
        <f>'inversion y operación'!BS1</f>
        <v>AÑO 2028</v>
      </c>
      <c r="M10" s="183" t="str">
        <f>'inversion y operación'!CC1</f>
        <v>AÑO 2029</v>
      </c>
      <c r="N10" s="183" t="str">
        <f>'inversion y operación'!CM1</f>
        <v>AÑO 10</v>
      </c>
      <c r="O10" s="183" t="str">
        <f>'inversion y operación'!CW1</f>
        <v>AÑO  11</v>
      </c>
    </row>
    <row r="11" spans="1:15" ht="27.75" customHeight="1" thickBot="1" x14ac:dyDescent="0.35">
      <c r="A11" s="192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</row>
    <row r="12" spans="1:15" ht="15.75" customHeight="1" thickBot="1" x14ac:dyDescent="0.35">
      <c r="A12" s="84"/>
      <c r="B12" s="10"/>
      <c r="C12" s="10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</row>
    <row r="13" spans="1:15" ht="104.25" customHeight="1" thickBot="1" x14ac:dyDescent="0.35">
      <c r="A13" s="185"/>
      <c r="B13" s="9"/>
      <c r="C13" s="58" t="s">
        <v>14</v>
      </c>
      <c r="D13" s="57">
        <f>D16+D49</f>
        <v>1552031320</v>
      </c>
      <c r="E13" s="57">
        <f t="shared" ref="E13:O13" si="0">E16+E49</f>
        <v>0</v>
      </c>
      <c r="F13" s="57">
        <f>F16+F49</f>
        <v>0</v>
      </c>
      <c r="G13" s="57">
        <f t="shared" si="0"/>
        <v>368695320</v>
      </c>
      <c r="H13" s="57">
        <f t="shared" si="0"/>
        <v>382626650</v>
      </c>
      <c r="I13" s="57">
        <f t="shared" si="0"/>
        <v>257581450</v>
      </c>
      <c r="J13" s="57">
        <f t="shared" si="0"/>
        <v>219685900</v>
      </c>
      <c r="K13" s="57">
        <f t="shared" si="0"/>
        <v>106624000</v>
      </c>
      <c r="L13" s="57">
        <f t="shared" si="0"/>
        <v>107814000</v>
      </c>
      <c r="M13" s="57">
        <f t="shared" si="0"/>
        <v>109004000</v>
      </c>
      <c r="N13" s="57">
        <f t="shared" si="0"/>
        <v>0</v>
      </c>
      <c r="O13" s="57">
        <f t="shared" si="0"/>
        <v>0</v>
      </c>
    </row>
    <row r="14" spans="1:15" ht="15.75" customHeight="1" thickBot="1" x14ac:dyDescent="0.35">
      <c r="A14" s="186"/>
      <c r="B14" s="8"/>
      <c r="C14" s="60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54"/>
    </row>
    <row r="15" spans="1:15" ht="12.75" hidden="1" customHeight="1" thickBot="1" x14ac:dyDescent="0.35">
      <c r="A15" s="186"/>
      <c r="B15" s="8"/>
      <c r="C15" s="60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54"/>
    </row>
    <row r="16" spans="1:15" ht="57" customHeight="1" thickBot="1" x14ac:dyDescent="0.35">
      <c r="A16" s="186"/>
      <c r="B16" s="5"/>
      <c r="C16" s="4" t="s">
        <v>15</v>
      </c>
      <c r="D16" s="6">
        <f>SUM(E16:O16)</f>
        <v>990716650</v>
      </c>
      <c r="E16" s="6">
        <f t="shared" ref="E16:O16" si="1">SUM(E20:E46)</f>
        <v>0</v>
      </c>
      <c r="F16" s="6">
        <f t="shared" si="1"/>
        <v>0</v>
      </c>
      <c r="G16" s="6">
        <f t="shared" si="1"/>
        <v>284511150</v>
      </c>
      <c r="H16" s="6">
        <f t="shared" si="1"/>
        <v>274884050</v>
      </c>
      <c r="I16" s="6">
        <f t="shared" si="1"/>
        <v>178029950</v>
      </c>
      <c r="J16" s="6">
        <f t="shared" si="1"/>
        <v>149226000</v>
      </c>
      <c r="K16" s="6">
        <f t="shared" si="1"/>
        <v>34688500</v>
      </c>
      <c r="L16" s="6">
        <f t="shared" si="1"/>
        <v>34688500</v>
      </c>
      <c r="M16" s="6">
        <f t="shared" si="1"/>
        <v>34688500</v>
      </c>
      <c r="N16" s="6">
        <f t="shared" si="1"/>
        <v>0</v>
      </c>
      <c r="O16" s="6">
        <f t="shared" si="1"/>
        <v>0</v>
      </c>
    </row>
    <row r="17" spans="1:15" ht="15.75" hidden="1" customHeight="1" thickBot="1" x14ac:dyDescent="0.35">
      <c r="A17" s="186"/>
      <c r="B17" s="2"/>
      <c r="C17" s="61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1"/>
    </row>
    <row r="18" spans="1:15" ht="75" customHeight="1" thickBot="1" x14ac:dyDescent="0.35">
      <c r="A18" s="186"/>
      <c r="B18" s="2"/>
      <c r="C18" s="100" t="s">
        <v>16</v>
      </c>
      <c r="D18" s="101">
        <f>SUM(D20:D46)</f>
        <v>990716650</v>
      </c>
      <c r="E18" s="101">
        <f t="shared" ref="E18:O18" si="2">SUM(E20:E46)</f>
        <v>0</v>
      </c>
      <c r="F18" s="101">
        <f t="shared" si="2"/>
        <v>0</v>
      </c>
      <c r="G18" s="101">
        <f t="shared" si="2"/>
        <v>284511150</v>
      </c>
      <c r="H18" s="101">
        <f t="shared" si="2"/>
        <v>274884050</v>
      </c>
      <c r="I18" s="101">
        <f t="shared" si="2"/>
        <v>178029950</v>
      </c>
      <c r="J18" s="101">
        <f t="shared" si="2"/>
        <v>149226000</v>
      </c>
      <c r="K18" s="101">
        <f t="shared" si="2"/>
        <v>34688500</v>
      </c>
      <c r="L18" s="101">
        <f t="shared" si="2"/>
        <v>34688500</v>
      </c>
      <c r="M18" s="101">
        <f t="shared" si="2"/>
        <v>34688500</v>
      </c>
      <c r="N18" s="101">
        <f t="shared" si="2"/>
        <v>0</v>
      </c>
      <c r="O18" s="101">
        <f t="shared" si="2"/>
        <v>0</v>
      </c>
    </row>
    <row r="19" spans="1:15" ht="23.25" customHeight="1" outlineLevel="1" x14ac:dyDescent="0.3">
      <c r="A19" s="186"/>
      <c r="B19" s="2"/>
      <c r="C19" s="61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1"/>
    </row>
    <row r="20" spans="1:15" ht="23.25" customHeight="1" outlineLevel="1" x14ac:dyDescent="0.3">
      <c r="A20" s="186"/>
      <c r="B20" s="2"/>
      <c r="C20" s="62" t="s">
        <v>17</v>
      </c>
      <c r="D20" s="90">
        <f>SUM(E20:O20)</f>
        <v>0</v>
      </c>
      <c r="E20" s="90">
        <f>'inversion y operación'!I16</f>
        <v>0</v>
      </c>
      <c r="F20" s="90">
        <f>'inversion y operación'!S16</f>
        <v>0</v>
      </c>
      <c r="G20" s="90">
        <f>'inversion y operación'!AC16</f>
        <v>0</v>
      </c>
      <c r="H20" s="90">
        <f>'inversion y operación'!AM16</f>
        <v>0</v>
      </c>
      <c r="I20" s="90">
        <f>'inversion y operación'!AW16</f>
        <v>0</v>
      </c>
      <c r="J20" s="90">
        <f>'inversion y operación'!BG16</f>
        <v>0</v>
      </c>
      <c r="K20" s="90">
        <f>'inversion y operación'!BQ16</f>
        <v>0</v>
      </c>
      <c r="L20" s="90">
        <f>'inversion y operación'!CA16</f>
        <v>0</v>
      </c>
      <c r="M20" s="90">
        <f>'inversion y operación'!CK16</f>
        <v>0</v>
      </c>
      <c r="N20" s="90">
        <f>'inversion y operación'!CU16</f>
        <v>0</v>
      </c>
      <c r="O20" s="91">
        <f>'inversion y operación'!DE16</f>
        <v>0</v>
      </c>
    </row>
    <row r="21" spans="1:15" ht="23.25" customHeight="1" outlineLevel="1" x14ac:dyDescent="0.3">
      <c r="A21" s="186"/>
      <c r="B21" s="2"/>
      <c r="C21" s="61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1"/>
    </row>
    <row r="22" spans="1:15" ht="23.25" customHeight="1" outlineLevel="1" x14ac:dyDescent="0.3">
      <c r="A22" s="186"/>
      <c r="B22" s="2"/>
      <c r="C22" s="62" t="s">
        <v>18</v>
      </c>
      <c r="D22" s="90">
        <f>SUM(E22:O22)</f>
        <v>169146600</v>
      </c>
      <c r="E22" s="90">
        <f>'inversion y operación'!I23</f>
        <v>0</v>
      </c>
      <c r="F22" s="90">
        <f>'inversion y operación'!S23</f>
        <v>0</v>
      </c>
      <c r="G22" s="90">
        <f>'inversion y operación'!AC23</f>
        <v>80634400</v>
      </c>
      <c r="H22" s="90">
        <f>'inversion y operación'!AM23</f>
        <v>79825200</v>
      </c>
      <c r="I22" s="90">
        <f>'inversion y operación'!AW23</f>
        <v>8687000</v>
      </c>
      <c r="J22" s="90">
        <f>'inversion y operación'!BG23</f>
        <v>0</v>
      </c>
      <c r="K22" s="90">
        <f>'inversion y operación'!BQ23</f>
        <v>0</v>
      </c>
      <c r="L22" s="90">
        <f>'inversion y operación'!CA23</f>
        <v>0</v>
      </c>
      <c r="M22" s="90">
        <f>'inversion y operación'!CK23</f>
        <v>0</v>
      </c>
      <c r="N22" s="90">
        <f>'inversion y operación'!CU23</f>
        <v>0</v>
      </c>
      <c r="O22" s="91">
        <f>'inversion y operación'!DE23</f>
        <v>0</v>
      </c>
    </row>
    <row r="23" spans="1:15" ht="23.25" customHeight="1" outlineLevel="1" x14ac:dyDescent="0.3">
      <c r="A23" s="186"/>
      <c r="B23" s="2"/>
      <c r="C23" s="61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1"/>
    </row>
    <row r="24" spans="1:15" ht="23.25" customHeight="1" outlineLevel="1" x14ac:dyDescent="0.3">
      <c r="A24" s="186"/>
      <c r="B24" s="2"/>
      <c r="C24" s="62" t="s">
        <v>19</v>
      </c>
      <c r="D24" s="90">
        <f>SUM(E24:O24)</f>
        <v>11566800</v>
      </c>
      <c r="E24" s="90">
        <f>'inversion y operación'!I30</f>
        <v>0</v>
      </c>
      <c r="F24" s="90">
        <f>'inversion y operación'!S30</f>
        <v>0</v>
      </c>
      <c r="G24" s="90">
        <f>'inversion y operación'!AC30</f>
        <v>952000</v>
      </c>
      <c r="H24" s="90">
        <f>'inversion y operación'!AM30</f>
        <v>5164600</v>
      </c>
      <c r="I24" s="90">
        <f>'inversion y operación'!AW30</f>
        <v>5450200</v>
      </c>
      <c r="J24" s="90">
        <f>'inversion y operación'!BG30</f>
        <v>0</v>
      </c>
      <c r="K24" s="90">
        <f>'inversion y operación'!BQ30</f>
        <v>0</v>
      </c>
      <c r="L24" s="90">
        <f>'inversion y operación'!CA30</f>
        <v>0</v>
      </c>
      <c r="M24" s="90">
        <f>'inversion y operación'!CK30</f>
        <v>0</v>
      </c>
      <c r="N24" s="90">
        <f>'inversion y operación'!CU30</f>
        <v>0</v>
      </c>
      <c r="O24" s="91">
        <f>'inversion y operación'!DE30</f>
        <v>0</v>
      </c>
    </row>
    <row r="25" spans="1:15" ht="23.25" customHeight="1" outlineLevel="1" x14ac:dyDescent="0.3">
      <c r="A25" s="186"/>
      <c r="B25" s="2"/>
      <c r="C25" s="61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1"/>
    </row>
    <row r="26" spans="1:15" ht="23.25" customHeight="1" outlineLevel="1" x14ac:dyDescent="0.3">
      <c r="A26" s="186"/>
      <c r="B26" s="2"/>
      <c r="C26" s="62" t="s">
        <v>20</v>
      </c>
      <c r="D26" s="90">
        <f>SUM(E26:O26)</f>
        <v>0</v>
      </c>
      <c r="E26" s="90">
        <f>'inversion y operación'!I37</f>
        <v>0</v>
      </c>
      <c r="F26" s="90">
        <f>'inversion y operación'!S37</f>
        <v>0</v>
      </c>
      <c r="G26" s="90">
        <f>'inversion y operación'!AC37</f>
        <v>0</v>
      </c>
      <c r="H26" s="90">
        <f>'inversion y operación'!AM37</f>
        <v>0</v>
      </c>
      <c r="I26" s="90">
        <f>'inversion y operación'!AW37</f>
        <v>0</v>
      </c>
      <c r="J26" s="90">
        <f>'inversion y operación'!BG37</f>
        <v>0</v>
      </c>
      <c r="K26" s="90">
        <f>'inversion y operación'!BQ37</f>
        <v>0</v>
      </c>
      <c r="L26" s="90">
        <f>'inversion y operación'!CA37</f>
        <v>0</v>
      </c>
      <c r="M26" s="90">
        <f>'inversion y operación'!CK37</f>
        <v>0</v>
      </c>
      <c r="N26" s="90">
        <f>'inversion y operación'!CU37</f>
        <v>0</v>
      </c>
      <c r="O26" s="91">
        <f>'inversion y operación'!DE37</f>
        <v>0</v>
      </c>
    </row>
    <row r="27" spans="1:15" ht="23.25" customHeight="1" outlineLevel="1" x14ac:dyDescent="0.3">
      <c r="A27" s="186"/>
      <c r="B27" s="2"/>
      <c r="C27" s="61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1:15" ht="23.25" customHeight="1" outlineLevel="1" x14ac:dyDescent="0.3">
      <c r="A28" s="186"/>
      <c r="B28" s="2"/>
      <c r="C28" s="62" t="s">
        <v>21</v>
      </c>
      <c r="D28" s="90">
        <f>SUM(E28:O28)</f>
        <v>362117000</v>
      </c>
      <c r="E28" s="90">
        <f>'inversion y operación'!I44</f>
        <v>0</v>
      </c>
      <c r="F28" s="90">
        <f>'inversion y operación'!S44</f>
        <v>0</v>
      </c>
      <c r="G28" s="90">
        <f>'inversion y operación'!AC44</f>
        <v>98532000</v>
      </c>
      <c r="H28" s="90">
        <f>'inversion y operación'!AM44</f>
        <v>96985000</v>
      </c>
      <c r="I28" s="90">
        <f>'inversion y operación'!AW44</f>
        <v>83300000</v>
      </c>
      <c r="J28" s="90">
        <f>'inversion y operación'!BG44</f>
        <v>83300000</v>
      </c>
      <c r="K28" s="90">
        <f>'inversion y operación'!BQ44</f>
        <v>0</v>
      </c>
      <c r="L28" s="90">
        <f>'inversion y operación'!CA44</f>
        <v>0</v>
      </c>
      <c r="M28" s="90">
        <f>'inversion y operación'!CK44</f>
        <v>0</v>
      </c>
      <c r="N28" s="90">
        <f>'inversion y operación'!CU44</f>
        <v>0</v>
      </c>
      <c r="O28" s="91">
        <f>'inversion y operación'!DE44</f>
        <v>0</v>
      </c>
    </row>
    <row r="29" spans="1:15" ht="23.25" customHeight="1" outlineLevel="1" x14ac:dyDescent="0.3">
      <c r="A29" s="186"/>
      <c r="B29" s="2"/>
      <c r="C29" s="61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1"/>
    </row>
    <row r="30" spans="1:15" ht="23.25" customHeight="1" outlineLevel="1" x14ac:dyDescent="0.3">
      <c r="A30" s="186"/>
      <c r="B30" s="2"/>
      <c r="C30" s="62" t="s">
        <v>22</v>
      </c>
      <c r="D30" s="90">
        <f>SUM(E30:O30)</f>
        <v>58786000</v>
      </c>
      <c r="E30" s="90">
        <f>'inversion y operación'!I51</f>
        <v>0</v>
      </c>
      <c r="F30" s="90">
        <f>'inversion y operación'!S51</f>
        <v>0</v>
      </c>
      <c r="G30" s="90">
        <f>'inversion y operación'!AC51</f>
        <v>13566000</v>
      </c>
      <c r="H30" s="90">
        <f>'inversion y operación'!AM51</f>
        <v>13566000</v>
      </c>
      <c r="I30" s="90">
        <f>'inversion y operación'!AW51</f>
        <v>13566000</v>
      </c>
      <c r="J30" s="90">
        <f>'inversion y operación'!BG51</f>
        <v>18088000</v>
      </c>
      <c r="K30" s="90">
        <f>'inversion y operación'!BQ51</f>
        <v>0</v>
      </c>
      <c r="L30" s="90">
        <f>'inversion y operación'!CA51</f>
        <v>0</v>
      </c>
      <c r="M30" s="90">
        <f>'inversion y operación'!CK51</f>
        <v>0</v>
      </c>
      <c r="N30" s="90">
        <f>'inversion y operación'!CU51</f>
        <v>0</v>
      </c>
      <c r="O30" s="91">
        <f>'inversion y operación'!DE51</f>
        <v>0</v>
      </c>
    </row>
    <row r="31" spans="1:15" ht="23.25" customHeight="1" outlineLevel="1" x14ac:dyDescent="0.3">
      <c r="A31" s="186"/>
      <c r="B31" s="2"/>
      <c r="C31" s="61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1"/>
    </row>
    <row r="32" spans="1:15" ht="23.25" customHeight="1" outlineLevel="1" x14ac:dyDescent="0.3">
      <c r="A32" s="186"/>
      <c r="B32" s="2"/>
      <c r="C32" s="62" t="s">
        <v>23</v>
      </c>
      <c r="D32" s="90">
        <f>SUM(E32:O32)</f>
        <v>38080000</v>
      </c>
      <c r="E32" s="90">
        <f>'inversion y operación'!I58</f>
        <v>0</v>
      </c>
      <c r="F32" s="90">
        <f>'inversion y operación'!S58</f>
        <v>0</v>
      </c>
      <c r="G32" s="90">
        <f>'inversion y operación'!AC58</f>
        <v>14280000</v>
      </c>
      <c r="H32" s="90">
        <f>'inversion y operación'!AM58</f>
        <v>5950000</v>
      </c>
      <c r="I32" s="90">
        <f>'inversion y operación'!AW58</f>
        <v>11900000</v>
      </c>
      <c r="J32" s="90">
        <f>'inversion y operación'!BG58</f>
        <v>5950000</v>
      </c>
      <c r="K32" s="90">
        <f>'inversion y operación'!BQ58</f>
        <v>0</v>
      </c>
      <c r="L32" s="90">
        <f>'inversion y operación'!CA58</f>
        <v>0</v>
      </c>
      <c r="M32" s="90">
        <f>'inversion y operación'!CK58</f>
        <v>0</v>
      </c>
      <c r="N32" s="90">
        <f>'inversion y operación'!CU58</f>
        <v>0</v>
      </c>
      <c r="O32" s="91">
        <f>'inversion y operación'!DE58</f>
        <v>0</v>
      </c>
    </row>
    <row r="33" spans="1:15" ht="23.25" customHeight="1" outlineLevel="1" x14ac:dyDescent="0.3">
      <c r="A33" s="186"/>
      <c r="B33" s="2"/>
      <c r="C33" s="63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ht="23.25" customHeight="1" outlineLevel="1" x14ac:dyDescent="0.3">
      <c r="A34" s="186"/>
      <c r="B34" s="2"/>
      <c r="C34" s="62" t="s">
        <v>24</v>
      </c>
      <c r="D34" s="90">
        <f>SUM(E34:O34)</f>
        <v>189477750</v>
      </c>
      <c r="E34" s="90">
        <f>'inversion y operación'!I65</f>
        <v>0</v>
      </c>
      <c r="F34" s="90">
        <f>'inversion y operación'!S65</f>
        <v>0</v>
      </c>
      <c r="G34" s="90">
        <f>'inversion y operación'!AC65</f>
        <v>24454500</v>
      </c>
      <c r="H34" s="90">
        <f>'inversion y operación'!AM65</f>
        <v>25347000</v>
      </c>
      <c r="I34" s="90">
        <f>'inversion y operación'!AW65</f>
        <v>25971750</v>
      </c>
      <c r="J34" s="90">
        <f>'inversion y operación'!BG65</f>
        <v>27489000</v>
      </c>
      <c r="K34" s="90">
        <f>'inversion y operación'!BQ65</f>
        <v>28738500</v>
      </c>
      <c r="L34" s="90">
        <f>'inversion y operación'!CA65</f>
        <v>28738500</v>
      </c>
      <c r="M34" s="90">
        <f>'inversion y operación'!CK65</f>
        <v>28738500</v>
      </c>
      <c r="N34" s="90">
        <f>'inversion y operación'!CU65</f>
        <v>0</v>
      </c>
      <c r="O34" s="91">
        <f>'inversion y operación'!DE65</f>
        <v>0</v>
      </c>
    </row>
    <row r="35" spans="1:15" ht="23.25" customHeight="1" outlineLevel="1" x14ac:dyDescent="0.3">
      <c r="A35" s="186"/>
      <c r="B35" s="2"/>
      <c r="C35" s="61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1"/>
    </row>
    <row r="36" spans="1:15" ht="23.25" customHeight="1" outlineLevel="1" x14ac:dyDescent="0.3">
      <c r="A36" s="186"/>
      <c r="B36" s="2"/>
      <c r="C36" s="62" t="s">
        <v>25</v>
      </c>
      <c r="D36" s="90">
        <f>SUM(E36:O36)</f>
        <v>0</v>
      </c>
      <c r="E36" s="90">
        <f>'inversion y operación'!I72</f>
        <v>0</v>
      </c>
      <c r="F36" s="90">
        <f>'inversion y operación'!S72</f>
        <v>0</v>
      </c>
      <c r="G36" s="90">
        <f>'inversion y operación'!AC72</f>
        <v>0</v>
      </c>
      <c r="H36" s="90">
        <f>'inversion y operación'!AM72</f>
        <v>0</v>
      </c>
      <c r="I36" s="90">
        <f>'inversion y operación'!AW72</f>
        <v>0</v>
      </c>
      <c r="J36" s="90">
        <f>'inversion y operación'!BG72</f>
        <v>0</v>
      </c>
      <c r="K36" s="90">
        <f>'inversion y operación'!BQ72</f>
        <v>0</v>
      </c>
      <c r="L36" s="90">
        <f>'inversion y operación'!CA72</f>
        <v>0</v>
      </c>
      <c r="M36" s="90">
        <f>'inversion y operación'!CK72</f>
        <v>0</v>
      </c>
      <c r="N36" s="90">
        <f>'inversion y operación'!CU72</f>
        <v>0</v>
      </c>
      <c r="O36" s="91">
        <f>'inversion y operación'!DE72</f>
        <v>0</v>
      </c>
    </row>
    <row r="37" spans="1:15" ht="23.25" customHeight="1" outlineLevel="1" x14ac:dyDescent="0.3">
      <c r="A37" s="186"/>
      <c r="B37" s="2"/>
      <c r="C37" s="61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1"/>
    </row>
    <row r="38" spans="1:15" ht="23.25" customHeight="1" outlineLevel="1" x14ac:dyDescent="0.3">
      <c r="A38" s="186"/>
      <c r="B38" s="2"/>
      <c r="C38" s="62" t="s">
        <v>26</v>
      </c>
      <c r="D38" s="90">
        <f>SUM(E38:O38)</f>
        <v>35700000</v>
      </c>
      <c r="E38" s="90">
        <f>'inversion y operación'!I79</f>
        <v>0</v>
      </c>
      <c r="F38" s="90">
        <f>'inversion y operación'!S79</f>
        <v>0</v>
      </c>
      <c r="G38" s="90">
        <f>'inversion y operación'!AC79</f>
        <v>11900000</v>
      </c>
      <c r="H38" s="90">
        <f>'inversion y operación'!AM79</f>
        <v>11900000</v>
      </c>
      <c r="I38" s="90">
        <f>'inversion y operación'!AW79</f>
        <v>11900000</v>
      </c>
      <c r="J38" s="90">
        <f>'inversion y operación'!BG79</f>
        <v>0</v>
      </c>
      <c r="K38" s="90">
        <f>'inversion y operación'!BQ79</f>
        <v>0</v>
      </c>
      <c r="L38" s="90">
        <f>'inversion y operación'!CA79</f>
        <v>0</v>
      </c>
      <c r="M38" s="90">
        <f>'inversion y operación'!CK79</f>
        <v>0</v>
      </c>
      <c r="N38" s="90">
        <f>'inversion y operación'!CU79</f>
        <v>0</v>
      </c>
      <c r="O38" s="91">
        <f>'inversion y operación'!DE79</f>
        <v>0</v>
      </c>
    </row>
    <row r="39" spans="1:15" ht="23.25" customHeight="1" outlineLevel="1" x14ac:dyDescent="0.3">
      <c r="A39" s="186"/>
      <c r="B39" s="2"/>
      <c r="C39" s="61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1"/>
    </row>
    <row r="40" spans="1:15" ht="23.25" customHeight="1" outlineLevel="1" x14ac:dyDescent="0.3">
      <c r="A40" s="186"/>
      <c r="B40" s="2"/>
      <c r="C40" s="62" t="s">
        <v>27</v>
      </c>
      <c r="D40" s="90">
        <f>SUM(E40:O40)</f>
        <v>72292500</v>
      </c>
      <c r="E40" s="90">
        <f>'inversion y operación'!I86</f>
        <v>0</v>
      </c>
      <c r="F40" s="90">
        <f>'inversion y operación'!S86</f>
        <v>0</v>
      </c>
      <c r="G40" s="90">
        <f>'inversion y operación'!AC86</f>
        <v>28292250</v>
      </c>
      <c r="H40" s="90">
        <f>'inversion y operación'!AM86</f>
        <v>24246250</v>
      </c>
      <c r="I40" s="90">
        <f>'inversion y operación'!AW86</f>
        <v>11305000</v>
      </c>
      <c r="J40" s="90">
        <f>'inversion y operación'!BG86</f>
        <v>8449000</v>
      </c>
      <c r="K40" s="90">
        <f>'inversion y operación'!BQ86</f>
        <v>0</v>
      </c>
      <c r="L40" s="90">
        <f>'inversion y operación'!CA86</f>
        <v>0</v>
      </c>
      <c r="M40" s="90">
        <f>'inversion y operación'!CK86</f>
        <v>0</v>
      </c>
      <c r="N40" s="90">
        <f>'inversion y operación'!CU86</f>
        <v>0</v>
      </c>
      <c r="O40" s="91">
        <f>'inversion y operación'!DE86</f>
        <v>0</v>
      </c>
    </row>
    <row r="41" spans="1:15" ht="23.25" customHeight="1" outlineLevel="1" x14ac:dyDescent="0.3">
      <c r="A41" s="186"/>
      <c r="B41" s="2"/>
      <c r="C41" s="61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1"/>
    </row>
    <row r="42" spans="1:15" ht="23.25" customHeight="1" outlineLevel="1" x14ac:dyDescent="0.3">
      <c r="A42" s="186"/>
      <c r="B42" s="2"/>
      <c r="C42" s="62" t="s">
        <v>28</v>
      </c>
      <c r="D42" s="90">
        <f>SUM(E42:O42)</f>
        <v>0</v>
      </c>
      <c r="E42" s="90">
        <f>'inversion y operación'!I94</f>
        <v>0</v>
      </c>
      <c r="F42" s="90">
        <f>'inversion y operación'!S94</f>
        <v>0</v>
      </c>
      <c r="G42" s="90">
        <f>'inversion y operación'!AC94</f>
        <v>0</v>
      </c>
      <c r="H42" s="90">
        <f>'inversion y operación'!AM94</f>
        <v>0</v>
      </c>
      <c r="I42" s="90">
        <f>'inversion y operación'!AW94</f>
        <v>0</v>
      </c>
      <c r="J42" s="90">
        <f>'inversion y operación'!BG94</f>
        <v>0</v>
      </c>
      <c r="K42" s="90">
        <f>'inversion y operación'!BQ94</f>
        <v>0</v>
      </c>
      <c r="L42" s="90">
        <f>'inversion y operación'!CA94</f>
        <v>0</v>
      </c>
      <c r="M42" s="90">
        <f>'inversion y operación'!CK94</f>
        <v>0</v>
      </c>
      <c r="N42" s="90">
        <f>'inversion y operación'!CU94</f>
        <v>0</v>
      </c>
      <c r="O42" s="91">
        <f>'inversion y operación'!DE94</f>
        <v>0</v>
      </c>
    </row>
    <row r="43" spans="1:15" ht="23.25" customHeight="1" outlineLevel="1" x14ac:dyDescent="0.3">
      <c r="A43" s="186"/>
      <c r="B43" s="2"/>
      <c r="C43" s="61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1"/>
    </row>
    <row r="44" spans="1:15" ht="23.25" customHeight="1" outlineLevel="1" x14ac:dyDescent="0.3">
      <c r="A44" s="186"/>
      <c r="B44" s="2"/>
      <c r="C44" s="62" t="s">
        <v>29</v>
      </c>
      <c r="D44" s="90">
        <f>SUM(E44:O44)</f>
        <v>53550000</v>
      </c>
      <c r="E44" s="90">
        <f>'inversion y operación'!I101</f>
        <v>0</v>
      </c>
      <c r="F44" s="90">
        <f>'inversion y operación'!S101</f>
        <v>0</v>
      </c>
      <c r="G44" s="90">
        <f>'inversion y operación'!AC101</f>
        <v>11900000</v>
      </c>
      <c r="H44" s="90">
        <f>'inversion y operación'!AM101</f>
        <v>11900000</v>
      </c>
      <c r="I44" s="90">
        <f>'inversion y operación'!AW101</f>
        <v>5950000</v>
      </c>
      <c r="J44" s="90">
        <f>'inversion y operación'!BG101</f>
        <v>5950000</v>
      </c>
      <c r="K44" s="90">
        <f>'inversion y operación'!BQ101</f>
        <v>5950000</v>
      </c>
      <c r="L44" s="90">
        <f>'inversion y operación'!CA101</f>
        <v>5950000</v>
      </c>
      <c r="M44" s="90">
        <f>'inversion y operación'!CK101</f>
        <v>5950000</v>
      </c>
      <c r="N44" s="90">
        <f>'inversion y operación'!CU101</f>
        <v>0</v>
      </c>
      <c r="O44" s="91">
        <f>'inversion y operación'!DE101</f>
        <v>0</v>
      </c>
    </row>
    <row r="45" spans="1:15" ht="23.25" customHeight="1" outlineLevel="1" x14ac:dyDescent="0.3">
      <c r="A45" s="186"/>
      <c r="B45" s="2"/>
      <c r="C45" s="61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1"/>
    </row>
    <row r="46" spans="1:15" ht="23.25" customHeight="1" outlineLevel="1" x14ac:dyDescent="0.3">
      <c r="A46" s="186"/>
      <c r="B46" s="2"/>
      <c r="C46" s="62" t="s">
        <v>30</v>
      </c>
      <c r="D46" s="90">
        <f>SUM(E46:O46)</f>
        <v>0</v>
      </c>
      <c r="E46" s="90">
        <f>'inversion y operación'!I109</f>
        <v>0</v>
      </c>
      <c r="F46" s="90">
        <f>'inversion y operación'!S109</f>
        <v>0</v>
      </c>
      <c r="G46" s="90">
        <f>'inversion y operación'!AC109</f>
        <v>0</v>
      </c>
      <c r="H46" s="90">
        <f>'inversion y operación'!AM109</f>
        <v>0</v>
      </c>
      <c r="I46" s="90">
        <f>'inversion y operación'!AW109</f>
        <v>0</v>
      </c>
      <c r="J46" s="90">
        <f>'inversion y operación'!BG109</f>
        <v>0</v>
      </c>
      <c r="K46" s="90">
        <f>'inversion y operación'!BQ109</f>
        <v>0</v>
      </c>
      <c r="L46" s="90">
        <f>'inversion y operación'!CA109</f>
        <v>0</v>
      </c>
      <c r="M46" s="90">
        <f>'inversion y operación'!CK109</f>
        <v>0</v>
      </c>
      <c r="N46" s="90">
        <f>'inversion y operación'!CU109</f>
        <v>0</v>
      </c>
      <c r="O46" s="91">
        <f>'inversion y operación'!DE109</f>
        <v>0</v>
      </c>
    </row>
    <row r="47" spans="1:15" ht="15.75" customHeight="1" x14ac:dyDescent="0.3">
      <c r="A47" s="186"/>
      <c r="B47" s="2"/>
      <c r="C47" s="61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1"/>
    </row>
    <row r="48" spans="1:15" ht="15.75" customHeight="1" thickBot="1" x14ac:dyDescent="0.35">
      <c r="A48" s="186"/>
      <c r="B48" s="2"/>
      <c r="C48" s="64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3"/>
    </row>
    <row r="49" spans="1:15" ht="57" customHeight="1" thickBot="1" x14ac:dyDescent="0.35">
      <c r="A49" s="186"/>
      <c r="B49" s="3"/>
      <c r="C49" s="4" t="s">
        <v>31</v>
      </c>
      <c r="D49" s="114">
        <f>D51</f>
        <v>561314670</v>
      </c>
      <c r="E49" s="114">
        <f>E51</f>
        <v>0</v>
      </c>
      <c r="F49" s="105">
        <f>F51</f>
        <v>0</v>
      </c>
      <c r="G49" s="4">
        <f t="shared" ref="G49:O49" si="3">G51</f>
        <v>84184170</v>
      </c>
      <c r="H49" s="4">
        <f t="shared" si="3"/>
        <v>107742600</v>
      </c>
      <c r="I49" s="4">
        <f t="shared" si="3"/>
        <v>79551500</v>
      </c>
      <c r="J49" s="4">
        <f t="shared" si="3"/>
        <v>70459900</v>
      </c>
      <c r="K49" s="4">
        <f t="shared" si="3"/>
        <v>71935500</v>
      </c>
      <c r="L49" s="4">
        <f t="shared" si="3"/>
        <v>73125500</v>
      </c>
      <c r="M49" s="4">
        <f t="shared" si="3"/>
        <v>74315500</v>
      </c>
      <c r="N49" s="4">
        <f t="shared" si="3"/>
        <v>0</v>
      </c>
      <c r="O49" s="4">
        <f t="shared" si="3"/>
        <v>0</v>
      </c>
    </row>
    <row r="50" spans="1:15" ht="15.75" hidden="1" customHeight="1" thickBot="1" x14ac:dyDescent="0.35">
      <c r="A50" s="186"/>
      <c r="B50" s="2"/>
      <c r="C50" s="64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3"/>
    </row>
    <row r="51" spans="1:15" ht="86.25" customHeight="1" thickBot="1" x14ac:dyDescent="0.35">
      <c r="A51" s="186"/>
      <c r="B51" s="2"/>
      <c r="C51" s="100" t="s">
        <v>16</v>
      </c>
      <c r="D51" s="101">
        <f t="shared" ref="D51:O51" si="4">SUM(D53:D62)</f>
        <v>561314670</v>
      </c>
      <c r="E51" s="101">
        <f t="shared" si="4"/>
        <v>0</v>
      </c>
      <c r="F51" s="101">
        <f t="shared" si="4"/>
        <v>0</v>
      </c>
      <c r="G51" s="101">
        <f t="shared" si="4"/>
        <v>84184170</v>
      </c>
      <c r="H51" s="101">
        <f t="shared" si="4"/>
        <v>107742600</v>
      </c>
      <c r="I51" s="101">
        <f t="shared" si="4"/>
        <v>79551500</v>
      </c>
      <c r="J51" s="101">
        <f t="shared" si="4"/>
        <v>70459900</v>
      </c>
      <c r="K51" s="101">
        <f t="shared" si="4"/>
        <v>71935500</v>
      </c>
      <c r="L51" s="101">
        <f t="shared" si="4"/>
        <v>73125500</v>
      </c>
      <c r="M51" s="101">
        <f t="shared" si="4"/>
        <v>74315500</v>
      </c>
      <c r="N51" s="101">
        <f t="shared" si="4"/>
        <v>0</v>
      </c>
      <c r="O51" s="101">
        <f t="shared" si="4"/>
        <v>0</v>
      </c>
    </row>
    <row r="52" spans="1:15" ht="23.25" customHeight="1" outlineLevel="1" x14ac:dyDescent="0.3">
      <c r="A52" s="186"/>
      <c r="B52" s="2"/>
      <c r="C52" s="102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9"/>
    </row>
    <row r="53" spans="1:15" ht="23.25" customHeight="1" outlineLevel="1" x14ac:dyDescent="0.3">
      <c r="A53" s="186"/>
      <c r="B53" s="2"/>
      <c r="C53" s="104" t="s">
        <v>32</v>
      </c>
      <c r="D53" s="98">
        <f>SUM(E53:O53)</f>
        <v>87465000</v>
      </c>
      <c r="E53" s="98">
        <f>'inversion y operación'!I123</f>
        <v>0</v>
      </c>
      <c r="F53" s="98">
        <f>'inversion y operación'!S123</f>
        <v>0</v>
      </c>
      <c r="G53" s="98">
        <f>'inversion y operación'!AC123</f>
        <v>47600000</v>
      </c>
      <c r="H53" s="98">
        <f>'inversion y operación'!AM123</f>
        <v>37485000</v>
      </c>
      <c r="I53" s="98">
        <f>'inversion y operación'!AW123</f>
        <v>2380000</v>
      </c>
      <c r="J53" s="98">
        <f>'inversion y operación'!BG123</f>
        <v>0</v>
      </c>
      <c r="K53" s="98">
        <f>'inversion y operación'!BQ123</f>
        <v>0</v>
      </c>
      <c r="L53" s="98">
        <f>'inversion y operación'!CA123</f>
        <v>0</v>
      </c>
      <c r="M53" s="98">
        <f>'inversion y operación'!CK123</f>
        <v>0</v>
      </c>
      <c r="N53" s="98">
        <f>'inversion y operación'!CU123</f>
        <v>0</v>
      </c>
      <c r="O53" s="99">
        <f>'inversion y operación'!DE123</f>
        <v>0</v>
      </c>
    </row>
    <row r="54" spans="1:15" ht="23.25" customHeight="1" outlineLevel="1" x14ac:dyDescent="0.3">
      <c r="A54" s="186"/>
      <c r="B54" s="2"/>
      <c r="C54" s="61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3"/>
    </row>
    <row r="55" spans="1:15" ht="23.25" customHeight="1" outlineLevel="1" x14ac:dyDescent="0.3">
      <c r="A55" s="186"/>
      <c r="B55" s="2"/>
      <c r="C55" s="62" t="s">
        <v>33</v>
      </c>
      <c r="D55" s="90">
        <f>SUM(E55:O55)</f>
        <v>257099500</v>
      </c>
      <c r="E55" s="92">
        <f>'inversion y operación'!I130</f>
        <v>0</v>
      </c>
      <c r="F55" s="92">
        <f>'inversion y operación'!S130</f>
        <v>0</v>
      </c>
      <c r="G55" s="92">
        <f>'inversion y operación'!AC130</f>
        <v>13268500</v>
      </c>
      <c r="H55" s="92">
        <f>'inversion y operación'!AM130</f>
        <v>43018500</v>
      </c>
      <c r="I55" s="92">
        <f>'inversion y operación'!AW130</f>
        <v>47778500</v>
      </c>
      <c r="J55" s="92">
        <f>'inversion y operación'!BG130</f>
        <v>38258500</v>
      </c>
      <c r="K55" s="92">
        <f>'inversion y operación'!BQ130</f>
        <v>38258500</v>
      </c>
      <c r="L55" s="92">
        <f>'inversion y operación'!CA130</f>
        <v>38258500</v>
      </c>
      <c r="M55" s="92">
        <f>'inversion y operación'!CK130</f>
        <v>38258500</v>
      </c>
      <c r="N55" s="92">
        <f>'inversion y operación'!CU130</f>
        <v>0</v>
      </c>
      <c r="O55" s="93">
        <f>'inversion y operación'!DE130</f>
        <v>0</v>
      </c>
    </row>
    <row r="56" spans="1:15" ht="23.25" customHeight="1" outlineLevel="1" x14ac:dyDescent="0.3">
      <c r="A56" s="186"/>
      <c r="B56" s="2"/>
      <c r="C56" s="61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3"/>
    </row>
    <row r="57" spans="1:15" ht="23.25" customHeight="1" outlineLevel="1" x14ac:dyDescent="0.3">
      <c r="A57" s="186"/>
      <c r="B57" s="2"/>
      <c r="C57" s="104" t="s">
        <v>34</v>
      </c>
      <c r="D57" s="98">
        <f>SUM(E57:O57)</f>
        <v>56691600</v>
      </c>
      <c r="E57" s="98">
        <f>'inversion y operación'!I137</f>
        <v>0</v>
      </c>
      <c r="F57" s="98">
        <f>'inversion y operación'!S137</f>
        <v>0</v>
      </c>
      <c r="G57" s="98">
        <f>'inversion y operación'!AC137</f>
        <v>7497000</v>
      </c>
      <c r="H57" s="98">
        <f>'inversion y operación'!AM137</f>
        <v>7735000</v>
      </c>
      <c r="I57" s="98">
        <f>'inversion y operación'!AW137</f>
        <v>8032500</v>
      </c>
      <c r="J57" s="98">
        <f>'inversion y operación'!BG137</f>
        <v>8330000</v>
      </c>
      <c r="K57" s="98">
        <f>'inversion y operación'!BQ137</f>
        <v>8365700</v>
      </c>
      <c r="L57" s="98">
        <f>'inversion y operación'!CA137</f>
        <v>8365700</v>
      </c>
      <c r="M57" s="98">
        <f>'inversion y operación'!CK137</f>
        <v>8365700</v>
      </c>
      <c r="N57" s="98">
        <f>'inversion y operación'!CU137</f>
        <v>0</v>
      </c>
      <c r="O57" s="99">
        <f>'inversion y operación'!DE137</f>
        <v>0</v>
      </c>
    </row>
    <row r="58" spans="1:15" ht="23.25" customHeight="1" outlineLevel="1" x14ac:dyDescent="0.3">
      <c r="A58" s="186"/>
      <c r="B58" s="2"/>
      <c r="C58" s="103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9"/>
    </row>
    <row r="59" spans="1:15" ht="23.25" customHeight="1" outlineLevel="1" x14ac:dyDescent="0.3">
      <c r="A59" s="186"/>
      <c r="B59" s="2"/>
      <c r="C59" s="104" t="s">
        <v>35</v>
      </c>
      <c r="D59" s="98">
        <f>SUM(E59:O59)</f>
        <v>20828570</v>
      </c>
      <c r="E59" s="98">
        <f>'inversion y operación'!I144</f>
        <v>0</v>
      </c>
      <c r="F59" s="98">
        <f>'inversion y operación'!S144</f>
        <v>0</v>
      </c>
      <c r="G59" s="98">
        <f>'inversion y operación'!AC144</f>
        <v>1538670</v>
      </c>
      <c r="H59" s="98">
        <f>'inversion y operación'!AM144</f>
        <v>1654100</v>
      </c>
      <c r="I59" s="98">
        <f>'inversion y operación'!AW144</f>
        <v>2320500</v>
      </c>
      <c r="J59" s="98">
        <f>'inversion y operación'!BG144</f>
        <v>3641400</v>
      </c>
      <c r="K59" s="98">
        <f>'inversion y operación'!BQ144</f>
        <v>3891300</v>
      </c>
      <c r="L59" s="98">
        <f>'inversion y operación'!CA144</f>
        <v>3891300</v>
      </c>
      <c r="M59" s="98">
        <f>'inversion y operación'!CK144</f>
        <v>3891300</v>
      </c>
      <c r="N59" s="98">
        <f>'inversion y operación'!CU144</f>
        <v>0</v>
      </c>
      <c r="O59" s="99">
        <f>'inversion y operación'!DE144</f>
        <v>0</v>
      </c>
    </row>
    <row r="60" spans="1:15" ht="23.25" customHeight="1" outlineLevel="1" x14ac:dyDescent="0.3">
      <c r="A60" s="186"/>
      <c r="B60" s="2"/>
      <c r="C60" s="102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9"/>
    </row>
    <row r="61" spans="1:15" ht="23.25" customHeight="1" outlineLevel="1" x14ac:dyDescent="0.3">
      <c r="A61" s="186"/>
      <c r="B61" s="2"/>
      <c r="C61" s="104" t="s">
        <v>36</v>
      </c>
      <c r="D61" s="98">
        <f>SUM(E61:O61)</f>
        <v>139230000</v>
      </c>
      <c r="E61" s="98">
        <f>'inversion y operación'!I151</f>
        <v>0</v>
      </c>
      <c r="F61" s="98">
        <f>'inversion y operación'!S151</f>
        <v>0</v>
      </c>
      <c r="G61" s="98">
        <f>'inversion y operación'!AC151</f>
        <v>14280000</v>
      </c>
      <c r="H61" s="98">
        <f>'inversion y operación'!AM151</f>
        <v>17850000</v>
      </c>
      <c r="I61" s="98">
        <f>'inversion y operación'!AW151</f>
        <v>19040000</v>
      </c>
      <c r="J61" s="98">
        <f>'inversion y operación'!BG151</f>
        <v>20230000</v>
      </c>
      <c r="K61" s="98">
        <f>'inversion y operación'!BQ151</f>
        <v>21420000</v>
      </c>
      <c r="L61" s="98">
        <f>'inversion y operación'!CA151</f>
        <v>22610000</v>
      </c>
      <c r="M61" s="98">
        <f>'inversion y operación'!CK151</f>
        <v>23800000</v>
      </c>
      <c r="N61" s="98">
        <f>'inversion y operación'!CU151</f>
        <v>0</v>
      </c>
      <c r="O61" s="99">
        <f>'inversion y operación'!DE151</f>
        <v>0</v>
      </c>
    </row>
    <row r="62" spans="1:15" ht="23.25" customHeight="1" outlineLevel="1" thickBot="1" x14ac:dyDescent="0.35">
      <c r="A62" s="199"/>
      <c r="B62" s="2"/>
      <c r="C62" s="102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9"/>
    </row>
    <row r="63" spans="1:15" ht="57" customHeight="1" thickBot="1" x14ac:dyDescent="0.35">
      <c r="A63" s="185"/>
      <c r="B63" s="3"/>
      <c r="C63" s="4" t="s">
        <v>37</v>
      </c>
      <c r="D63" s="114">
        <f>SUM(D65:D71)</f>
        <v>779205669.20000005</v>
      </c>
      <c r="E63" s="114">
        <f>SUM(E65:E71)</f>
        <v>0</v>
      </c>
      <c r="F63" s="114">
        <f t="shared" ref="F63:O63" si="5">SUM(F65:F71)</f>
        <v>0</v>
      </c>
      <c r="G63" s="114">
        <f t="shared" si="5"/>
        <v>169297182.59999999</v>
      </c>
      <c r="H63" s="114">
        <f t="shared" si="5"/>
        <v>174057182.59999999</v>
      </c>
      <c r="I63" s="114">
        <f t="shared" si="5"/>
        <v>101507476</v>
      </c>
      <c r="J63" s="114">
        <f t="shared" si="5"/>
        <v>98371707</v>
      </c>
      <c r="K63" s="114">
        <f t="shared" si="5"/>
        <v>105273707</v>
      </c>
      <c r="L63" s="114">
        <f t="shared" si="5"/>
        <v>65349207</v>
      </c>
      <c r="M63" s="114">
        <f t="shared" si="5"/>
        <v>65349207</v>
      </c>
      <c r="N63" s="114">
        <f t="shared" si="5"/>
        <v>0</v>
      </c>
      <c r="O63" s="114">
        <f t="shared" si="5"/>
        <v>0</v>
      </c>
    </row>
    <row r="64" spans="1:15" ht="15.75" customHeight="1" x14ac:dyDescent="0.3">
      <c r="A64" s="186"/>
      <c r="B64" s="8"/>
      <c r="C64" s="61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3"/>
    </row>
    <row r="65" spans="1:87" ht="27.75" customHeight="1" x14ac:dyDescent="0.3">
      <c r="A65" s="186"/>
      <c r="B65" s="8"/>
      <c r="C65" s="104" t="s">
        <v>38</v>
      </c>
      <c r="D65" s="92">
        <f>SUM(E65:O65)</f>
        <v>223720000</v>
      </c>
      <c r="E65" s="92">
        <f>'inversion y operación'!I164+'inversion y operación'!I165+'inversion y operación'!I166</f>
        <v>0</v>
      </c>
      <c r="F65" s="92">
        <f>'inversion y operación'!S165+'inversion y operación'!S164+'inversion y operación'!S166</f>
        <v>0</v>
      </c>
      <c r="G65" s="92">
        <f>'inversion y operación'!AC165+'inversion y operación'!AC164+'inversion y operación'!AC166</f>
        <v>22610000</v>
      </c>
      <c r="H65" s="92">
        <f>'inversion y operación'!AM165+'inversion y operación'!AM164+'inversion y operación'!AM166</f>
        <v>22610000</v>
      </c>
      <c r="I65" s="92">
        <f>'inversion y operación'!AW165+'inversion y operación'!AW164+'inversion y operación'!AW166</f>
        <v>34272000</v>
      </c>
      <c r="J65" s="92">
        <f>'inversion y operación'!BG165+'inversion y operación'!BG164+'inversion y operación'!BG166</f>
        <v>36057000</v>
      </c>
      <c r="K65" s="92">
        <f>'inversion y operación'!BQ165+'inversion y operación'!BQ164+'inversion y operación'!BQ166</f>
        <v>36057000</v>
      </c>
      <c r="L65" s="92">
        <f>'inversion y operación'!CA165+'inversion y operación'!CA164+'inversion y operación'!CA166</f>
        <v>36057000</v>
      </c>
      <c r="M65" s="92">
        <f>'inversion y operación'!CK165+'inversion y operación'!CK164+'inversion y operación'!CK166</f>
        <v>36057000</v>
      </c>
      <c r="N65" s="92">
        <f>'inversion y operación'!CU165+'inversion y operación'!CU164+'inversion y operación'!CU166</f>
        <v>0</v>
      </c>
      <c r="O65" s="93">
        <f>'inversion y operación'!DE165+'inversion y operación'!DE164+'inversion y operación'!DE166</f>
        <v>0</v>
      </c>
    </row>
    <row r="66" spans="1:87" ht="15.75" customHeight="1" x14ac:dyDescent="0.3">
      <c r="A66" s="186"/>
      <c r="B66" s="8"/>
      <c r="C66" s="61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3"/>
    </row>
    <row r="67" spans="1:87" ht="29.25" customHeight="1" x14ac:dyDescent="0.3">
      <c r="A67" s="186"/>
      <c r="B67" s="8"/>
      <c r="C67" s="104" t="s">
        <v>39</v>
      </c>
      <c r="D67" s="92">
        <f>SUM(E67:O68)</f>
        <v>119119000</v>
      </c>
      <c r="E67" s="92">
        <f>'inversion y operación'!I171+'inversion y operación'!I172+'inversion y operación'!I173</f>
        <v>0</v>
      </c>
      <c r="F67" s="92">
        <f>'inversion y operación'!S171+'inversion y operación'!S172+'inversion y operación'!S173</f>
        <v>0</v>
      </c>
      <c r="G67" s="92">
        <f>'inversion y operación'!AC171+'inversion y operación'!AC172+'inversion y operación'!AC173</f>
        <v>12971000</v>
      </c>
      <c r="H67" s="92">
        <f>'inversion y operación'!AM171+'inversion y operación'!AM172+'inversion y operación'!AM173</f>
        <v>12971000</v>
      </c>
      <c r="I67" s="92">
        <f>'inversion y operación'!AW171+'inversion y operación'!AW172+'inversion y operación'!AW173</f>
        <v>18992400</v>
      </c>
      <c r="J67" s="92">
        <f>'inversion y operación'!BG171+'inversion y operación'!BG172+'inversion y operación'!BG173</f>
        <v>18992400</v>
      </c>
      <c r="K67" s="92">
        <f>'inversion y operación'!BQ171+'inversion y operación'!BQ172+'inversion y operación'!BQ173</f>
        <v>18992400</v>
      </c>
      <c r="L67" s="92">
        <f>'inversion y operación'!CA171+'inversion y operación'!CA172+'inversion y operación'!CA173</f>
        <v>18099900</v>
      </c>
      <c r="M67" s="92">
        <f>'inversion y operación'!CK171+'inversion y operación'!CK172+'inversion y operación'!CK173</f>
        <v>18099900</v>
      </c>
      <c r="N67" s="92">
        <f>'inversion y operación'!CU171+'inversion y operación'!CU172+'inversion y operación'!CU173</f>
        <v>0</v>
      </c>
      <c r="O67" s="93">
        <f>'inversion y operación'!DE171+'inversion y operación'!DE172+'inversion y operación'!DE173</f>
        <v>0</v>
      </c>
    </row>
    <row r="68" spans="1:87" ht="15.75" customHeight="1" x14ac:dyDescent="0.3">
      <c r="A68" s="186"/>
      <c r="B68" s="8"/>
      <c r="C68" s="61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3"/>
    </row>
    <row r="69" spans="1:87" ht="47.25" customHeight="1" x14ac:dyDescent="0.3">
      <c r="A69" s="186"/>
      <c r="B69" s="8"/>
      <c r="C69" s="104" t="s">
        <v>40</v>
      </c>
      <c r="D69" s="92">
        <f>SUM(E69:O69)</f>
        <v>83174669.200000003</v>
      </c>
      <c r="E69" s="92">
        <f>'inversion y operación'!I177+'inversion y operación'!I178+'inversion y operación'!I179</f>
        <v>0</v>
      </c>
      <c r="F69" s="92">
        <f>'inversion y operación'!S177+'inversion y operación'!S178+'inversion y operación'!S179</f>
        <v>0</v>
      </c>
      <c r="G69" s="92">
        <f>'inversion y operación'!AC177+'inversion y operación'!AC178+'inversion y operación'!AC179</f>
        <v>9956182.5999999996</v>
      </c>
      <c r="H69" s="92">
        <f>'inversion y operación'!AM177+'inversion y operación'!AM178+'inversion y operación'!AM179</f>
        <v>14716182.6</v>
      </c>
      <c r="I69" s="92">
        <f>'inversion y operación'!AW177+'inversion y operación'!AW178+'inversion y operación'!AW179</f>
        <v>14923076</v>
      </c>
      <c r="J69" s="92">
        <f>'inversion y operación'!BG178+'inversion y operación'!BG177+'inversion y operación'!BG179</f>
        <v>10002307</v>
      </c>
      <c r="K69" s="92">
        <f>'inversion y operación'!BQ177+'inversion y operación'!BQ178+'inversion y operación'!BQ179</f>
        <v>11192307</v>
      </c>
      <c r="L69" s="92">
        <f>'inversion y operación'!CA177+'inversion y operación'!CA178+'inversion y operación'!CA179</f>
        <v>11192307</v>
      </c>
      <c r="M69" s="92">
        <f>'inversion y operación'!CK177+'inversion y operación'!CK178+'inversion y operación'!CK179</f>
        <v>11192307</v>
      </c>
      <c r="N69" s="92">
        <f>'inversion y operación'!CU177+'inversion y operación'!CU178+'inversion y operación'!CU179</f>
        <v>0</v>
      </c>
      <c r="O69" s="93">
        <f>'inversion y operación'!DE177+'inversion y operación'!DE178+'inversion y operación'!DE179</f>
        <v>0</v>
      </c>
    </row>
    <row r="70" spans="1:87" ht="15.75" customHeight="1" x14ac:dyDescent="0.3">
      <c r="A70" s="186"/>
      <c r="B70" s="8"/>
      <c r="C70" s="61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3"/>
    </row>
    <row r="71" spans="1:87" ht="71.25" customHeight="1" thickBot="1" x14ac:dyDescent="0.35">
      <c r="A71" s="186"/>
      <c r="B71" s="8"/>
      <c r="C71" s="104" t="s">
        <v>41</v>
      </c>
      <c r="D71" s="92">
        <f>SUM(E71:O71)</f>
        <v>353192000</v>
      </c>
      <c r="E71" s="92">
        <f>'inversion y operación'!I183+'inversion y operación'!I184</f>
        <v>0</v>
      </c>
      <c r="F71" s="92">
        <f>'inversion y operación'!S189+'inversion y operación'!S183</f>
        <v>0</v>
      </c>
      <c r="G71" s="92">
        <f>'inversion y operación'!AC183+'inversion y operación'!AC184</f>
        <v>123760000</v>
      </c>
      <c r="H71" s="92">
        <f>'inversion y operación'!AM183+'inversion y operación'!AM184</f>
        <v>123760000</v>
      </c>
      <c r="I71" s="92">
        <f>'inversion y operación'!AW183+'inversion y operación'!AW184</f>
        <v>33320000</v>
      </c>
      <c r="J71" s="92">
        <f>'inversion y operación'!BG183+'inversion y operación'!BG184</f>
        <v>33320000</v>
      </c>
      <c r="K71" s="92">
        <f>'inversion y operación'!BQ183+'inversion y operación'!BQ184</f>
        <v>39032000</v>
      </c>
      <c r="L71" s="92">
        <f>'inversion y operación'!CA183+'inversion y operación'!CA184</f>
        <v>0</v>
      </c>
      <c r="M71" s="92">
        <f>'inversion y operación'!CK183+'inversion y operación'!CK184</f>
        <v>0</v>
      </c>
      <c r="N71" s="92">
        <f>'inversion y operación'!CU183+'inversion y operación'!CU184</f>
        <v>0</v>
      </c>
      <c r="O71" s="93">
        <f>'inversion y operación'!DE183+'inversion y operación'!DE184</f>
        <v>0</v>
      </c>
    </row>
    <row r="72" spans="1:87" ht="105.75" customHeight="1" thickBot="1" x14ac:dyDescent="0.35">
      <c r="A72" s="133" t="s">
        <v>42</v>
      </c>
      <c r="B72" s="55"/>
      <c r="C72" s="65"/>
      <c r="D72" s="56">
        <f>SUM(E72:O72)</f>
        <v>2331236989.1999998</v>
      </c>
      <c r="E72" s="56">
        <f>E16+E49+E63</f>
        <v>0</v>
      </c>
      <c r="F72" s="56">
        <f t="shared" ref="F72:O72" si="6">F16+F49+F63</f>
        <v>0</v>
      </c>
      <c r="G72" s="56">
        <f>G16+G49+G63</f>
        <v>537992502.60000002</v>
      </c>
      <c r="H72" s="56">
        <f t="shared" si="6"/>
        <v>556683832.60000002</v>
      </c>
      <c r="I72" s="56">
        <f t="shared" si="6"/>
        <v>359088926</v>
      </c>
      <c r="J72" s="56">
        <f t="shared" si="6"/>
        <v>318057607</v>
      </c>
      <c r="K72" s="56">
        <f t="shared" si="6"/>
        <v>211897707</v>
      </c>
      <c r="L72" s="56">
        <f t="shared" si="6"/>
        <v>173163207</v>
      </c>
      <c r="M72" s="56">
        <f t="shared" si="6"/>
        <v>174353207</v>
      </c>
      <c r="N72" s="56">
        <f t="shared" si="6"/>
        <v>0</v>
      </c>
      <c r="O72" s="56">
        <f t="shared" si="6"/>
        <v>0</v>
      </c>
    </row>
    <row r="73" spans="1:87" x14ac:dyDescent="0.3">
      <c r="A73" s="94"/>
      <c r="B73" s="82"/>
      <c r="C73" s="63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95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2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2"/>
      <c r="CA73" s="82"/>
      <c r="CB73" s="82"/>
      <c r="CC73" s="82"/>
      <c r="CD73" s="82"/>
      <c r="CE73" s="82"/>
      <c r="CF73" s="82"/>
      <c r="CG73" s="82"/>
      <c r="CH73" s="82"/>
      <c r="CI73" s="82"/>
    </row>
    <row r="74" spans="1:87" ht="15" thickBot="1" x14ac:dyDescent="0.35">
      <c r="A74" s="94"/>
      <c r="B74" s="82"/>
      <c r="C74" s="63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95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82"/>
      <c r="BD74" s="82"/>
      <c r="BE74" s="82"/>
      <c r="BF74" s="82"/>
      <c r="BG74" s="82"/>
      <c r="BH74" s="82"/>
      <c r="BI74" s="82"/>
      <c r="BJ74" s="82"/>
      <c r="BK74" s="82"/>
      <c r="BL74" s="82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2"/>
      <c r="CA74" s="82"/>
      <c r="CB74" s="82"/>
      <c r="CC74" s="82"/>
      <c r="CD74" s="82"/>
      <c r="CE74" s="82"/>
      <c r="CF74" s="82"/>
      <c r="CG74" s="82"/>
      <c r="CH74" s="82"/>
      <c r="CI74" s="82"/>
    </row>
    <row r="75" spans="1:87" s="63" customFormat="1" ht="51" customHeight="1" thickBot="1" x14ac:dyDescent="0.35">
      <c r="A75" s="79" t="s">
        <v>43</v>
      </c>
      <c r="B75" s="67"/>
      <c r="C75" s="67"/>
      <c r="D75" s="69">
        <f>SUM(E75:O75)</f>
        <v>405236309.19999999</v>
      </c>
      <c r="E75" s="68">
        <f>'inversion y operación'!H190</f>
        <v>0</v>
      </c>
      <c r="F75" s="68">
        <f>'inversion y operación'!R190</f>
        <v>0</v>
      </c>
      <c r="G75" s="68">
        <f>'inversion y operación'!AB190</f>
        <v>93839962.599999994</v>
      </c>
      <c r="H75" s="68">
        <f>'inversion y operación'!AL190</f>
        <v>98762292.599999994</v>
      </c>
      <c r="I75" s="68">
        <f>'inversion y operación'!AV190</f>
        <v>64173526</v>
      </c>
      <c r="J75" s="68">
        <f>'inversion y operación'!BF190</f>
        <v>52302307</v>
      </c>
      <c r="K75" s="68">
        <f>'inversion y operación'!BP190</f>
        <v>37632407</v>
      </c>
      <c r="L75" s="68">
        <f>'inversion y operación'!BZ190</f>
        <v>29167907</v>
      </c>
      <c r="M75" s="68">
        <f>'inversion y operación'!CJ190</f>
        <v>29357907</v>
      </c>
      <c r="N75" s="68">
        <f>'inversion y operación'!CT190</f>
        <v>0</v>
      </c>
      <c r="O75" s="70">
        <f>'inversion y operación'!DD190</f>
        <v>0</v>
      </c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</row>
  </sheetData>
  <sheetProtection sheet="1" objects="1" scenarios="1"/>
  <mergeCells count="26">
    <mergeCell ref="C1:M1"/>
    <mergeCell ref="D2:F2"/>
    <mergeCell ref="H2:K2"/>
    <mergeCell ref="A1:A2"/>
    <mergeCell ref="A13:A62"/>
    <mergeCell ref="J10:J11"/>
    <mergeCell ref="I10:I11"/>
    <mergeCell ref="G10:G11"/>
    <mergeCell ref="B7:O7"/>
    <mergeCell ref="B8:O8"/>
    <mergeCell ref="H10:H11"/>
    <mergeCell ref="O10:O11"/>
    <mergeCell ref="F10:F11"/>
    <mergeCell ref="L10:L11"/>
    <mergeCell ref="M10:M11"/>
    <mergeCell ref="N10:N11"/>
    <mergeCell ref="K10:K11"/>
    <mergeCell ref="E10:E11"/>
    <mergeCell ref="A63:A71"/>
    <mergeCell ref="B4:O4"/>
    <mergeCell ref="B5:O5"/>
    <mergeCell ref="B6:O6"/>
    <mergeCell ref="A10:A11"/>
    <mergeCell ref="B10:B11"/>
    <mergeCell ref="C10:C11"/>
    <mergeCell ref="D10:D11"/>
  </mergeCells>
  <pageMargins left="0.70866141732283472" right="0.70866141732283472" top="0.74803149606299213" bottom="0.74803149606299213" header="0.31496062992125984" footer="0.31496062992125984"/>
  <pageSetup paperSize="9" scale="1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E200"/>
  <sheetViews>
    <sheetView tabSelected="1" view="pageBreakPreview" topLeftCell="T1" zoomScale="50" zoomScaleNormal="50" zoomScaleSheetLayoutView="50" workbookViewId="0">
      <pane ySplit="15" topLeftCell="A16" activePane="bottomLeft" state="frozen"/>
      <selection activeCell="T1" sqref="T1"/>
      <selection pane="bottomLeft" activeCell="AC65" sqref="AC65"/>
    </sheetView>
  </sheetViews>
  <sheetFormatPr baseColWidth="10" defaultColWidth="11.44140625" defaultRowHeight="13.2" outlineLevelRow="1" x14ac:dyDescent="0.25"/>
  <cols>
    <col min="1" max="1" width="15.6640625" style="1" hidden="1" customWidth="1"/>
    <col min="2" max="2" width="36.33203125" style="1" hidden="1" customWidth="1"/>
    <col min="3" max="3" width="14.44140625" style="1" hidden="1" customWidth="1"/>
    <col min="4" max="4" width="13.44140625" style="1" hidden="1" customWidth="1"/>
    <col min="5" max="5" width="11.6640625" style="1" hidden="1" customWidth="1"/>
    <col min="6" max="6" width="8.6640625" style="1" hidden="1" customWidth="1"/>
    <col min="7" max="7" width="13.109375" style="12" hidden="1" customWidth="1"/>
    <col min="8" max="8" width="19" style="12" hidden="1" customWidth="1"/>
    <col min="9" max="9" width="20.88671875" style="1" hidden="1" customWidth="1"/>
    <col min="10" max="10" width="0" style="11" hidden="1" customWidth="1"/>
    <col min="11" max="11" width="15.6640625" style="1" hidden="1" customWidth="1"/>
    <col min="12" max="12" width="35.88671875" style="1" hidden="1" customWidth="1"/>
    <col min="13" max="13" width="14.44140625" style="1" hidden="1" customWidth="1"/>
    <col min="14" max="14" width="13.44140625" style="1" hidden="1" customWidth="1"/>
    <col min="15" max="15" width="15.33203125" style="1" hidden="1" customWidth="1"/>
    <col min="16" max="16" width="13.44140625" style="1" hidden="1" customWidth="1"/>
    <col min="17" max="17" width="13.109375" style="12" hidden="1" customWidth="1"/>
    <col min="18" max="18" width="19" style="12" hidden="1" customWidth="1"/>
    <col min="19" max="19" width="20.109375" style="1" hidden="1" customWidth="1"/>
    <col min="20" max="20" width="11.44140625" style="11"/>
    <col min="21" max="21" width="15.6640625" style="1" bestFit="1" customWidth="1"/>
    <col min="22" max="22" width="39.109375" style="1" customWidth="1"/>
    <col min="23" max="23" width="14.44140625" style="1" bestFit="1" customWidth="1"/>
    <col min="24" max="24" width="13.44140625" style="1" customWidth="1"/>
    <col min="25" max="25" width="15.33203125" style="1" bestFit="1" customWidth="1"/>
    <col min="26" max="26" width="13.44140625" style="1" bestFit="1" customWidth="1"/>
    <col min="27" max="27" width="13.109375" style="12" customWidth="1"/>
    <col min="28" max="28" width="19" style="12" customWidth="1"/>
    <col min="29" max="29" width="20.109375" style="1" customWidth="1"/>
    <col min="30" max="30" width="11.44140625" style="11"/>
    <col min="31" max="31" width="15.6640625" style="1" bestFit="1" customWidth="1"/>
    <col min="32" max="32" width="35.109375" style="1" customWidth="1"/>
    <col min="33" max="33" width="14.44140625" style="1" bestFit="1" customWidth="1"/>
    <col min="34" max="34" width="13.44140625" style="1" customWidth="1"/>
    <col min="35" max="35" width="15.33203125" style="1" bestFit="1" customWidth="1"/>
    <col min="36" max="36" width="13.44140625" style="1" bestFit="1" customWidth="1"/>
    <col min="37" max="37" width="13.109375" style="12" customWidth="1"/>
    <col min="38" max="38" width="19" style="12" customWidth="1"/>
    <col min="39" max="39" width="20.109375" style="1" customWidth="1"/>
    <col min="40" max="40" width="11.44140625" style="11"/>
    <col min="41" max="41" width="15.6640625" style="1" bestFit="1" customWidth="1"/>
    <col min="42" max="42" width="37.6640625" style="1" customWidth="1"/>
    <col min="43" max="43" width="14.44140625" style="1" bestFit="1" customWidth="1"/>
    <col min="44" max="44" width="13.44140625" style="1" customWidth="1"/>
    <col min="45" max="45" width="15.33203125" style="1" bestFit="1" customWidth="1"/>
    <col min="46" max="46" width="13.44140625" style="1" bestFit="1" customWidth="1"/>
    <col min="47" max="47" width="13.109375" style="12" customWidth="1"/>
    <col min="48" max="48" width="19" style="12" customWidth="1"/>
    <col min="49" max="49" width="20.109375" style="1" customWidth="1"/>
    <col min="50" max="50" width="11.44140625" style="11"/>
    <col min="51" max="51" width="15.6640625" style="1" bestFit="1" customWidth="1"/>
    <col min="52" max="52" width="31.6640625" style="1" customWidth="1"/>
    <col min="53" max="53" width="14.44140625" style="1" bestFit="1" customWidth="1"/>
    <col min="54" max="54" width="13.44140625" style="1" customWidth="1"/>
    <col min="55" max="55" width="15.33203125" style="1" bestFit="1" customWidth="1"/>
    <col min="56" max="56" width="13.44140625" style="1" bestFit="1" customWidth="1"/>
    <col min="57" max="57" width="13.109375" style="12" customWidth="1"/>
    <col min="58" max="58" width="19" style="12" customWidth="1"/>
    <col min="59" max="59" width="20.109375" style="1" customWidth="1"/>
    <col min="60" max="60" width="11.44140625" style="11"/>
    <col min="61" max="61" width="15.6640625" style="1" bestFit="1" customWidth="1"/>
    <col min="62" max="62" width="31.6640625" style="1" customWidth="1"/>
    <col min="63" max="63" width="14.44140625" style="1" bestFit="1" customWidth="1"/>
    <col min="64" max="64" width="13.44140625" style="108" customWidth="1"/>
    <col min="65" max="65" width="15.33203125" style="111" bestFit="1" customWidth="1"/>
    <col min="66" max="66" width="13.44140625" style="1" bestFit="1" customWidth="1"/>
    <col min="67" max="67" width="13.109375" style="12" customWidth="1"/>
    <col min="68" max="68" width="19" style="12" customWidth="1"/>
    <col min="69" max="69" width="20.109375" style="1" customWidth="1"/>
    <col min="70" max="70" width="11.44140625" style="1"/>
    <col min="71" max="71" width="15.6640625" style="1" bestFit="1" customWidth="1"/>
    <col min="72" max="72" width="31.6640625" style="1" customWidth="1"/>
    <col min="73" max="73" width="14.44140625" style="1" bestFit="1" customWidth="1"/>
    <col min="74" max="74" width="13.44140625" style="108" customWidth="1"/>
    <col min="75" max="75" width="15.33203125" style="111" bestFit="1" customWidth="1"/>
    <col min="76" max="76" width="13.44140625" style="1" bestFit="1" customWidth="1"/>
    <col min="77" max="77" width="13.109375" style="12" customWidth="1"/>
    <col min="78" max="78" width="19" style="12" customWidth="1"/>
    <col min="79" max="79" width="20.109375" style="1" customWidth="1"/>
    <col min="80" max="80" width="11.44140625" style="1"/>
    <col min="81" max="81" width="15.6640625" style="1" bestFit="1" customWidth="1"/>
    <col min="82" max="82" width="31.6640625" style="1" customWidth="1"/>
    <col min="83" max="83" width="14.44140625" style="1" bestFit="1" customWidth="1"/>
    <col min="84" max="84" width="13.44140625" style="108" customWidth="1"/>
    <col min="85" max="85" width="15.33203125" style="111" bestFit="1" customWidth="1"/>
    <col min="86" max="86" width="13.44140625" style="1" bestFit="1" customWidth="1"/>
    <col min="87" max="87" width="13.109375" style="12" customWidth="1"/>
    <col min="88" max="88" width="19" style="12" customWidth="1"/>
    <col min="89" max="89" width="20.109375" style="1" customWidth="1"/>
    <col min="90" max="90" width="11.44140625" style="1"/>
    <col min="91" max="91" width="15.6640625" style="1" bestFit="1" customWidth="1"/>
    <col min="92" max="92" width="31.6640625" style="1" customWidth="1"/>
    <col min="93" max="93" width="14.44140625" style="1" bestFit="1" customWidth="1"/>
    <col min="94" max="94" width="13.44140625" style="108" customWidth="1"/>
    <col min="95" max="95" width="15.33203125" style="111" bestFit="1" customWidth="1"/>
    <col min="96" max="96" width="13.44140625" style="1" bestFit="1" customWidth="1"/>
    <col min="97" max="97" width="13.109375" style="12" customWidth="1"/>
    <col min="98" max="98" width="19" style="12" customWidth="1"/>
    <col min="99" max="99" width="20.33203125" style="1" customWidth="1"/>
    <col min="100" max="100" width="11.44140625" style="1"/>
    <col min="101" max="101" width="15.6640625" style="1" bestFit="1" customWidth="1"/>
    <col min="102" max="102" width="31.6640625" style="1" customWidth="1"/>
    <col min="103" max="103" width="14.44140625" style="1" bestFit="1" customWidth="1"/>
    <col min="104" max="104" width="13.44140625" style="108" customWidth="1"/>
    <col min="105" max="105" width="15.33203125" style="111" bestFit="1" customWidth="1"/>
    <col min="106" max="106" width="13.44140625" style="1" bestFit="1" customWidth="1"/>
    <col min="107" max="107" width="13.109375" style="12" customWidth="1"/>
    <col min="108" max="108" width="19" style="12" customWidth="1"/>
    <col min="109" max="109" width="20.109375" style="1" customWidth="1"/>
    <col min="110" max="16384" width="11.44140625" style="1"/>
  </cols>
  <sheetData>
    <row r="1" spans="1:109" ht="12.75" customHeight="1" x14ac:dyDescent="0.25">
      <c r="A1" s="238" t="s">
        <v>44</v>
      </c>
      <c r="B1" s="239"/>
      <c r="C1" s="239"/>
      <c r="D1" s="239"/>
      <c r="E1" s="239"/>
      <c r="F1" s="239"/>
      <c r="G1" s="239"/>
      <c r="H1" s="239"/>
      <c r="I1" s="240"/>
      <c r="K1" s="238" t="s">
        <v>45</v>
      </c>
      <c r="L1" s="239"/>
      <c r="M1" s="239"/>
      <c r="N1" s="239"/>
      <c r="O1" s="239"/>
      <c r="P1" s="239"/>
      <c r="Q1" s="239"/>
      <c r="R1" s="239"/>
      <c r="S1" s="240"/>
      <c r="U1" s="238" t="s">
        <v>46</v>
      </c>
      <c r="V1" s="239"/>
      <c r="W1" s="239"/>
      <c r="X1" s="239"/>
      <c r="Y1" s="239"/>
      <c r="Z1" s="239"/>
      <c r="AA1" s="239"/>
      <c r="AB1" s="239"/>
      <c r="AC1" s="240"/>
      <c r="AE1" s="238" t="s">
        <v>47</v>
      </c>
      <c r="AF1" s="239"/>
      <c r="AG1" s="239"/>
      <c r="AH1" s="239"/>
      <c r="AI1" s="239"/>
      <c r="AJ1" s="239"/>
      <c r="AK1" s="239"/>
      <c r="AL1" s="239"/>
      <c r="AM1" s="240"/>
      <c r="AO1" s="238" t="s">
        <v>48</v>
      </c>
      <c r="AP1" s="239"/>
      <c r="AQ1" s="239"/>
      <c r="AR1" s="239"/>
      <c r="AS1" s="239"/>
      <c r="AT1" s="239"/>
      <c r="AU1" s="239"/>
      <c r="AV1" s="239"/>
      <c r="AW1" s="240"/>
      <c r="AY1" s="238" t="s">
        <v>49</v>
      </c>
      <c r="AZ1" s="239"/>
      <c r="BA1" s="239"/>
      <c r="BB1" s="239"/>
      <c r="BC1" s="239"/>
      <c r="BD1" s="239"/>
      <c r="BE1" s="239"/>
      <c r="BF1" s="239"/>
      <c r="BG1" s="240"/>
      <c r="BI1" s="238" t="s">
        <v>50</v>
      </c>
      <c r="BJ1" s="239"/>
      <c r="BK1" s="239"/>
      <c r="BL1" s="239"/>
      <c r="BM1" s="239"/>
      <c r="BN1" s="239"/>
      <c r="BO1" s="239"/>
      <c r="BP1" s="239"/>
      <c r="BQ1" s="240"/>
      <c r="BS1" s="238" t="s">
        <v>51</v>
      </c>
      <c r="BT1" s="239"/>
      <c r="BU1" s="239"/>
      <c r="BV1" s="239"/>
      <c r="BW1" s="239"/>
      <c r="BX1" s="239"/>
      <c r="BY1" s="239"/>
      <c r="BZ1" s="239"/>
      <c r="CA1" s="240"/>
      <c r="CC1" s="238" t="s">
        <v>52</v>
      </c>
      <c r="CD1" s="239"/>
      <c r="CE1" s="239"/>
      <c r="CF1" s="239"/>
      <c r="CG1" s="239"/>
      <c r="CH1" s="239"/>
      <c r="CI1" s="239"/>
      <c r="CJ1" s="239"/>
      <c r="CK1" s="240"/>
      <c r="CM1" s="238" t="s">
        <v>53</v>
      </c>
      <c r="CN1" s="239"/>
      <c r="CO1" s="239"/>
      <c r="CP1" s="239"/>
      <c r="CQ1" s="239"/>
      <c r="CR1" s="239"/>
      <c r="CS1" s="239"/>
      <c r="CT1" s="239"/>
      <c r="CU1" s="240"/>
      <c r="CW1" s="238" t="s">
        <v>54</v>
      </c>
      <c r="CX1" s="239"/>
      <c r="CY1" s="239"/>
      <c r="CZ1" s="239"/>
      <c r="DA1" s="239"/>
      <c r="DB1" s="239"/>
      <c r="DC1" s="239"/>
      <c r="DD1" s="239"/>
      <c r="DE1" s="240"/>
    </row>
    <row r="2" spans="1:109" ht="12.75" customHeight="1" x14ac:dyDescent="0.25">
      <c r="A2" s="241"/>
      <c r="B2" s="242"/>
      <c r="C2" s="242"/>
      <c r="D2" s="242"/>
      <c r="E2" s="242"/>
      <c r="F2" s="242"/>
      <c r="G2" s="242"/>
      <c r="H2" s="242"/>
      <c r="I2" s="243"/>
      <c r="K2" s="241"/>
      <c r="L2" s="242"/>
      <c r="M2" s="242"/>
      <c r="N2" s="242"/>
      <c r="O2" s="242"/>
      <c r="P2" s="242"/>
      <c r="Q2" s="242"/>
      <c r="R2" s="242"/>
      <c r="S2" s="243"/>
      <c r="U2" s="241"/>
      <c r="V2" s="242"/>
      <c r="W2" s="242"/>
      <c r="X2" s="242"/>
      <c r="Y2" s="242"/>
      <c r="Z2" s="242"/>
      <c r="AA2" s="242"/>
      <c r="AB2" s="242"/>
      <c r="AC2" s="243"/>
      <c r="AE2" s="241"/>
      <c r="AF2" s="242"/>
      <c r="AG2" s="242"/>
      <c r="AH2" s="242"/>
      <c r="AI2" s="242"/>
      <c r="AJ2" s="242"/>
      <c r="AK2" s="242"/>
      <c r="AL2" s="242"/>
      <c r="AM2" s="243"/>
      <c r="AO2" s="241"/>
      <c r="AP2" s="242"/>
      <c r="AQ2" s="242"/>
      <c r="AR2" s="242"/>
      <c r="AS2" s="242"/>
      <c r="AT2" s="242"/>
      <c r="AU2" s="242"/>
      <c r="AV2" s="242"/>
      <c r="AW2" s="243"/>
      <c r="AY2" s="241"/>
      <c r="AZ2" s="242"/>
      <c r="BA2" s="242"/>
      <c r="BB2" s="242"/>
      <c r="BC2" s="242"/>
      <c r="BD2" s="242"/>
      <c r="BE2" s="242"/>
      <c r="BF2" s="242"/>
      <c r="BG2" s="243"/>
      <c r="BI2" s="241"/>
      <c r="BJ2" s="242"/>
      <c r="BK2" s="242"/>
      <c r="BL2" s="242"/>
      <c r="BM2" s="242"/>
      <c r="BN2" s="242"/>
      <c r="BO2" s="242"/>
      <c r="BP2" s="242"/>
      <c r="BQ2" s="243"/>
      <c r="BS2" s="241"/>
      <c r="BT2" s="242"/>
      <c r="BU2" s="242"/>
      <c r="BV2" s="242"/>
      <c r="BW2" s="242"/>
      <c r="BX2" s="242"/>
      <c r="BY2" s="242"/>
      <c r="BZ2" s="242"/>
      <c r="CA2" s="243"/>
      <c r="CC2" s="241"/>
      <c r="CD2" s="242"/>
      <c r="CE2" s="242"/>
      <c r="CF2" s="242"/>
      <c r="CG2" s="242"/>
      <c r="CH2" s="242"/>
      <c r="CI2" s="242"/>
      <c r="CJ2" s="242"/>
      <c r="CK2" s="243"/>
      <c r="CM2" s="241"/>
      <c r="CN2" s="242"/>
      <c r="CO2" s="242"/>
      <c r="CP2" s="242"/>
      <c r="CQ2" s="242"/>
      <c r="CR2" s="242"/>
      <c r="CS2" s="242"/>
      <c r="CT2" s="242"/>
      <c r="CU2" s="243"/>
      <c r="CW2" s="241"/>
      <c r="CX2" s="242"/>
      <c r="CY2" s="242"/>
      <c r="CZ2" s="242"/>
      <c r="DA2" s="242"/>
      <c r="DB2" s="242"/>
      <c r="DC2" s="242"/>
      <c r="DD2" s="242"/>
      <c r="DE2" s="243"/>
    </row>
    <row r="3" spans="1:109" ht="13.5" customHeight="1" thickBot="1" x14ac:dyDescent="0.3">
      <c r="A3" s="244"/>
      <c r="B3" s="245"/>
      <c r="C3" s="245"/>
      <c r="D3" s="245"/>
      <c r="E3" s="245"/>
      <c r="F3" s="245"/>
      <c r="G3" s="245"/>
      <c r="H3" s="245"/>
      <c r="I3" s="246"/>
      <c r="K3" s="244"/>
      <c r="L3" s="245"/>
      <c r="M3" s="245"/>
      <c r="N3" s="245"/>
      <c r="O3" s="245"/>
      <c r="P3" s="245"/>
      <c r="Q3" s="245"/>
      <c r="R3" s="245"/>
      <c r="S3" s="246"/>
      <c r="U3" s="244"/>
      <c r="V3" s="245"/>
      <c r="W3" s="245"/>
      <c r="X3" s="245"/>
      <c r="Y3" s="245"/>
      <c r="Z3" s="245"/>
      <c r="AA3" s="245"/>
      <c r="AB3" s="245"/>
      <c r="AC3" s="246"/>
      <c r="AE3" s="244"/>
      <c r="AF3" s="245"/>
      <c r="AG3" s="245"/>
      <c r="AH3" s="245"/>
      <c r="AI3" s="245"/>
      <c r="AJ3" s="245"/>
      <c r="AK3" s="245"/>
      <c r="AL3" s="245"/>
      <c r="AM3" s="246"/>
      <c r="AO3" s="244"/>
      <c r="AP3" s="245"/>
      <c r="AQ3" s="245"/>
      <c r="AR3" s="245"/>
      <c r="AS3" s="245"/>
      <c r="AT3" s="245"/>
      <c r="AU3" s="245"/>
      <c r="AV3" s="245"/>
      <c r="AW3" s="246"/>
      <c r="AY3" s="244"/>
      <c r="AZ3" s="245"/>
      <c r="BA3" s="245"/>
      <c r="BB3" s="245"/>
      <c r="BC3" s="245"/>
      <c r="BD3" s="245"/>
      <c r="BE3" s="245"/>
      <c r="BF3" s="245"/>
      <c r="BG3" s="246"/>
      <c r="BI3" s="244"/>
      <c r="BJ3" s="245"/>
      <c r="BK3" s="245"/>
      <c r="BL3" s="245"/>
      <c r="BM3" s="245"/>
      <c r="BN3" s="245"/>
      <c r="BO3" s="245"/>
      <c r="BP3" s="245"/>
      <c r="BQ3" s="246"/>
      <c r="BS3" s="244"/>
      <c r="BT3" s="245"/>
      <c r="BU3" s="245"/>
      <c r="BV3" s="245"/>
      <c r="BW3" s="245"/>
      <c r="BX3" s="245"/>
      <c r="BY3" s="245"/>
      <c r="BZ3" s="245"/>
      <c r="CA3" s="246"/>
      <c r="CC3" s="244"/>
      <c r="CD3" s="245"/>
      <c r="CE3" s="245"/>
      <c r="CF3" s="245"/>
      <c r="CG3" s="245"/>
      <c r="CH3" s="245"/>
      <c r="CI3" s="245"/>
      <c r="CJ3" s="245"/>
      <c r="CK3" s="246"/>
      <c r="CM3" s="244"/>
      <c r="CN3" s="245"/>
      <c r="CO3" s="245"/>
      <c r="CP3" s="245"/>
      <c r="CQ3" s="245"/>
      <c r="CR3" s="245"/>
      <c r="CS3" s="245"/>
      <c r="CT3" s="245"/>
      <c r="CU3" s="246"/>
      <c r="CW3" s="244"/>
      <c r="CX3" s="245"/>
      <c r="CY3" s="245"/>
      <c r="CZ3" s="245"/>
      <c r="DA3" s="245"/>
      <c r="DB3" s="245"/>
      <c r="DC3" s="245"/>
      <c r="DD3" s="245"/>
      <c r="DE3" s="246"/>
    </row>
    <row r="4" spans="1:109" ht="12.75" customHeight="1" x14ac:dyDescent="0.25">
      <c r="A4" s="238" t="s">
        <v>55</v>
      </c>
      <c r="B4" s="239"/>
      <c r="C4" s="239"/>
      <c r="D4" s="239"/>
      <c r="E4" s="239"/>
      <c r="F4" s="239"/>
      <c r="G4" s="239"/>
      <c r="H4" s="239"/>
      <c r="I4" s="240"/>
      <c r="K4" s="238" t="s">
        <v>55</v>
      </c>
      <c r="L4" s="239"/>
      <c r="M4" s="239"/>
      <c r="N4" s="239"/>
      <c r="O4" s="239"/>
      <c r="P4" s="239"/>
      <c r="Q4" s="239"/>
      <c r="R4" s="239"/>
      <c r="S4" s="240"/>
      <c r="U4" s="238" t="s">
        <v>55</v>
      </c>
      <c r="V4" s="239"/>
      <c r="W4" s="239"/>
      <c r="X4" s="239"/>
      <c r="Y4" s="239"/>
      <c r="Z4" s="239"/>
      <c r="AA4" s="239"/>
      <c r="AB4" s="239"/>
      <c r="AC4" s="240"/>
      <c r="AE4" s="238" t="s">
        <v>55</v>
      </c>
      <c r="AF4" s="239"/>
      <c r="AG4" s="239"/>
      <c r="AH4" s="239"/>
      <c r="AI4" s="239"/>
      <c r="AJ4" s="239"/>
      <c r="AK4" s="239"/>
      <c r="AL4" s="239"/>
      <c r="AM4" s="240"/>
      <c r="AO4" s="238" t="s">
        <v>55</v>
      </c>
      <c r="AP4" s="239"/>
      <c r="AQ4" s="239"/>
      <c r="AR4" s="239"/>
      <c r="AS4" s="239"/>
      <c r="AT4" s="239"/>
      <c r="AU4" s="239"/>
      <c r="AV4" s="239"/>
      <c r="AW4" s="240"/>
      <c r="AY4" s="238" t="s">
        <v>55</v>
      </c>
      <c r="AZ4" s="239"/>
      <c r="BA4" s="239"/>
      <c r="BB4" s="239"/>
      <c r="BC4" s="239"/>
      <c r="BD4" s="239"/>
      <c r="BE4" s="239"/>
      <c r="BF4" s="239"/>
      <c r="BG4" s="240"/>
      <c r="BI4" s="238" t="s">
        <v>55</v>
      </c>
      <c r="BJ4" s="239"/>
      <c r="BK4" s="239"/>
      <c r="BL4" s="239"/>
      <c r="BM4" s="239"/>
      <c r="BN4" s="239"/>
      <c r="BO4" s="239"/>
      <c r="BP4" s="239"/>
      <c r="BQ4" s="240"/>
      <c r="BS4" s="238" t="s">
        <v>55</v>
      </c>
      <c r="BT4" s="239"/>
      <c r="BU4" s="239"/>
      <c r="BV4" s="239"/>
      <c r="BW4" s="239"/>
      <c r="BX4" s="239"/>
      <c r="BY4" s="239"/>
      <c r="BZ4" s="239"/>
      <c r="CA4" s="240"/>
      <c r="CC4" s="238" t="s">
        <v>55</v>
      </c>
      <c r="CD4" s="239"/>
      <c r="CE4" s="239"/>
      <c r="CF4" s="239"/>
      <c r="CG4" s="239"/>
      <c r="CH4" s="239"/>
      <c r="CI4" s="239"/>
      <c r="CJ4" s="239"/>
      <c r="CK4" s="240"/>
      <c r="CM4" s="238" t="s">
        <v>55</v>
      </c>
      <c r="CN4" s="239"/>
      <c r="CO4" s="239"/>
      <c r="CP4" s="239"/>
      <c r="CQ4" s="239"/>
      <c r="CR4" s="239"/>
      <c r="CS4" s="239"/>
      <c r="CT4" s="239"/>
      <c r="CU4" s="240"/>
      <c r="CW4" s="238" t="s">
        <v>55</v>
      </c>
      <c r="CX4" s="239"/>
      <c r="CY4" s="239"/>
      <c r="CZ4" s="239"/>
      <c r="DA4" s="239"/>
      <c r="DB4" s="239"/>
      <c r="DC4" s="239"/>
      <c r="DD4" s="239"/>
      <c r="DE4" s="240"/>
    </row>
    <row r="5" spans="1:109" ht="12.75" customHeight="1" x14ac:dyDescent="0.25">
      <c r="A5" s="241"/>
      <c r="B5" s="242"/>
      <c r="C5" s="242"/>
      <c r="D5" s="242"/>
      <c r="E5" s="242"/>
      <c r="F5" s="242"/>
      <c r="G5" s="242"/>
      <c r="H5" s="242"/>
      <c r="I5" s="243"/>
      <c r="K5" s="241"/>
      <c r="L5" s="242"/>
      <c r="M5" s="242"/>
      <c r="N5" s="242"/>
      <c r="O5" s="242"/>
      <c r="P5" s="242"/>
      <c r="Q5" s="242"/>
      <c r="R5" s="242"/>
      <c r="S5" s="243"/>
      <c r="U5" s="241"/>
      <c r="V5" s="242"/>
      <c r="W5" s="242"/>
      <c r="X5" s="242"/>
      <c r="Y5" s="242"/>
      <c r="Z5" s="242"/>
      <c r="AA5" s="242"/>
      <c r="AB5" s="242"/>
      <c r="AC5" s="243"/>
      <c r="AE5" s="241"/>
      <c r="AF5" s="242"/>
      <c r="AG5" s="242"/>
      <c r="AH5" s="242"/>
      <c r="AI5" s="242"/>
      <c r="AJ5" s="242"/>
      <c r="AK5" s="242"/>
      <c r="AL5" s="242"/>
      <c r="AM5" s="243"/>
      <c r="AO5" s="241"/>
      <c r="AP5" s="242"/>
      <c r="AQ5" s="242"/>
      <c r="AR5" s="242"/>
      <c r="AS5" s="242"/>
      <c r="AT5" s="242"/>
      <c r="AU5" s="242"/>
      <c r="AV5" s="242"/>
      <c r="AW5" s="243"/>
      <c r="AY5" s="241"/>
      <c r="AZ5" s="242"/>
      <c r="BA5" s="242"/>
      <c r="BB5" s="242"/>
      <c r="BC5" s="242"/>
      <c r="BD5" s="242"/>
      <c r="BE5" s="242"/>
      <c r="BF5" s="242"/>
      <c r="BG5" s="243"/>
      <c r="BI5" s="241"/>
      <c r="BJ5" s="242"/>
      <c r="BK5" s="242"/>
      <c r="BL5" s="242"/>
      <c r="BM5" s="242"/>
      <c r="BN5" s="242"/>
      <c r="BO5" s="242"/>
      <c r="BP5" s="242"/>
      <c r="BQ5" s="243"/>
      <c r="BS5" s="241"/>
      <c r="BT5" s="242"/>
      <c r="BU5" s="242"/>
      <c r="BV5" s="242"/>
      <c r="BW5" s="242"/>
      <c r="BX5" s="242"/>
      <c r="BY5" s="242"/>
      <c r="BZ5" s="242"/>
      <c r="CA5" s="243"/>
      <c r="CC5" s="241"/>
      <c r="CD5" s="242"/>
      <c r="CE5" s="242"/>
      <c r="CF5" s="242"/>
      <c r="CG5" s="242"/>
      <c r="CH5" s="242"/>
      <c r="CI5" s="242"/>
      <c r="CJ5" s="242"/>
      <c r="CK5" s="243"/>
      <c r="CM5" s="241"/>
      <c r="CN5" s="242"/>
      <c r="CO5" s="242"/>
      <c r="CP5" s="242"/>
      <c r="CQ5" s="242"/>
      <c r="CR5" s="242"/>
      <c r="CS5" s="242"/>
      <c r="CT5" s="242"/>
      <c r="CU5" s="243"/>
      <c r="CW5" s="241"/>
      <c r="CX5" s="242"/>
      <c r="CY5" s="242"/>
      <c r="CZ5" s="242"/>
      <c r="DA5" s="242"/>
      <c r="DB5" s="242"/>
      <c r="DC5" s="242"/>
      <c r="DD5" s="242"/>
      <c r="DE5" s="243"/>
    </row>
    <row r="6" spans="1:109" ht="13.5" customHeight="1" thickBot="1" x14ac:dyDescent="0.3">
      <c r="A6" s="244"/>
      <c r="B6" s="245"/>
      <c r="C6" s="245"/>
      <c r="D6" s="245"/>
      <c r="E6" s="245"/>
      <c r="F6" s="245"/>
      <c r="G6" s="245"/>
      <c r="H6" s="245"/>
      <c r="I6" s="246"/>
      <c r="K6" s="244"/>
      <c r="L6" s="245"/>
      <c r="M6" s="245"/>
      <c r="N6" s="245"/>
      <c r="O6" s="245"/>
      <c r="P6" s="245"/>
      <c r="Q6" s="245"/>
      <c r="R6" s="245"/>
      <c r="S6" s="246"/>
      <c r="U6" s="244"/>
      <c r="V6" s="245"/>
      <c r="W6" s="245"/>
      <c r="X6" s="245"/>
      <c r="Y6" s="245"/>
      <c r="Z6" s="245"/>
      <c r="AA6" s="245"/>
      <c r="AB6" s="245"/>
      <c r="AC6" s="246"/>
      <c r="AE6" s="244"/>
      <c r="AF6" s="245"/>
      <c r="AG6" s="245"/>
      <c r="AH6" s="245"/>
      <c r="AI6" s="245"/>
      <c r="AJ6" s="245"/>
      <c r="AK6" s="245"/>
      <c r="AL6" s="245"/>
      <c r="AM6" s="246"/>
      <c r="AO6" s="244"/>
      <c r="AP6" s="245"/>
      <c r="AQ6" s="245"/>
      <c r="AR6" s="245"/>
      <c r="AS6" s="245"/>
      <c r="AT6" s="245"/>
      <c r="AU6" s="245"/>
      <c r="AV6" s="245"/>
      <c r="AW6" s="246"/>
      <c r="AY6" s="244"/>
      <c r="AZ6" s="245"/>
      <c r="BA6" s="245"/>
      <c r="BB6" s="245"/>
      <c r="BC6" s="245"/>
      <c r="BD6" s="245"/>
      <c r="BE6" s="245"/>
      <c r="BF6" s="245"/>
      <c r="BG6" s="246"/>
      <c r="BI6" s="244"/>
      <c r="BJ6" s="245"/>
      <c r="BK6" s="245"/>
      <c r="BL6" s="245"/>
      <c r="BM6" s="245"/>
      <c r="BN6" s="245"/>
      <c r="BO6" s="245"/>
      <c r="BP6" s="245"/>
      <c r="BQ6" s="246"/>
      <c r="BS6" s="244"/>
      <c r="BT6" s="245"/>
      <c r="BU6" s="245"/>
      <c r="BV6" s="245"/>
      <c r="BW6" s="245"/>
      <c r="BX6" s="245"/>
      <c r="BY6" s="245"/>
      <c r="BZ6" s="245"/>
      <c r="CA6" s="246"/>
      <c r="CC6" s="244"/>
      <c r="CD6" s="245"/>
      <c r="CE6" s="245"/>
      <c r="CF6" s="245"/>
      <c r="CG6" s="245"/>
      <c r="CH6" s="245"/>
      <c r="CI6" s="245"/>
      <c r="CJ6" s="245"/>
      <c r="CK6" s="246"/>
      <c r="CM6" s="244"/>
      <c r="CN6" s="245"/>
      <c r="CO6" s="245"/>
      <c r="CP6" s="245"/>
      <c r="CQ6" s="245"/>
      <c r="CR6" s="245"/>
      <c r="CS6" s="245"/>
      <c r="CT6" s="245"/>
      <c r="CU6" s="246"/>
      <c r="CW6" s="244"/>
      <c r="CX6" s="245"/>
      <c r="CY6" s="245"/>
      <c r="CZ6" s="245"/>
      <c r="DA6" s="245"/>
      <c r="DB6" s="245"/>
      <c r="DC6" s="245"/>
      <c r="DD6" s="245"/>
      <c r="DE6" s="246"/>
    </row>
    <row r="7" spans="1:109" ht="13.8" thickBot="1" x14ac:dyDescent="0.3">
      <c r="A7" s="11"/>
      <c r="B7" s="44"/>
      <c r="C7" s="11"/>
      <c r="D7" s="11"/>
      <c r="E7" s="11"/>
      <c r="F7" s="11"/>
      <c r="G7" s="13"/>
      <c r="H7" s="13"/>
      <c r="I7" s="13"/>
      <c r="K7" s="11"/>
      <c r="L7" s="44"/>
      <c r="M7" s="11"/>
      <c r="N7" s="11"/>
      <c r="O7" s="11"/>
      <c r="P7" s="11"/>
      <c r="Q7" s="13"/>
      <c r="R7" s="13"/>
      <c r="S7" s="13"/>
      <c r="U7" s="11"/>
      <c r="V7" s="44"/>
      <c r="W7" s="11"/>
      <c r="X7" s="11"/>
      <c r="Y7" s="11"/>
      <c r="Z7" s="11"/>
      <c r="AA7" s="13"/>
      <c r="AB7" s="13"/>
      <c r="AC7" s="13"/>
      <c r="AE7" s="11"/>
      <c r="AF7" s="44"/>
      <c r="AG7" s="11"/>
      <c r="AH7" s="11"/>
      <c r="AI7" s="11"/>
      <c r="AJ7" s="11"/>
      <c r="AK7" s="13"/>
      <c r="AL7" s="13"/>
      <c r="AM7" s="13"/>
      <c r="AO7" s="11"/>
      <c r="AP7" s="44"/>
      <c r="AQ7" s="11"/>
      <c r="AR7" s="11"/>
      <c r="AS7" s="11"/>
      <c r="AT7" s="11"/>
      <c r="AU7" s="13"/>
      <c r="AV7" s="13"/>
      <c r="AW7" s="13"/>
      <c r="AY7" s="11"/>
      <c r="AZ7" s="44"/>
      <c r="BA7" s="11"/>
      <c r="BB7" s="11"/>
      <c r="BC7" s="11"/>
      <c r="BD7" s="11"/>
      <c r="BE7" s="13"/>
      <c r="BF7" s="13"/>
      <c r="BG7" s="13"/>
      <c r="BI7" s="11"/>
      <c r="BJ7" s="44"/>
      <c r="BK7" s="11"/>
      <c r="BL7" s="11"/>
      <c r="BM7" s="11"/>
      <c r="BN7" s="11"/>
      <c r="BO7" s="13"/>
      <c r="BP7" s="13"/>
      <c r="BQ7" s="13"/>
      <c r="BS7" s="11"/>
      <c r="BT7" s="44"/>
      <c r="BU7" s="11"/>
      <c r="BV7" s="11"/>
      <c r="BW7" s="11"/>
      <c r="BX7" s="11"/>
      <c r="BY7" s="13"/>
      <c r="BZ7" s="13"/>
      <c r="CA7" s="13"/>
      <c r="CC7" s="11"/>
      <c r="CD7" s="44"/>
      <c r="CE7" s="11"/>
      <c r="CF7" s="11"/>
      <c r="CG7" s="11"/>
      <c r="CH7" s="11"/>
      <c r="CI7" s="13"/>
      <c r="CJ7" s="13"/>
      <c r="CK7" s="13"/>
      <c r="CM7" s="11"/>
      <c r="CN7" s="44"/>
      <c r="CO7" s="11"/>
      <c r="CP7" s="11"/>
      <c r="CQ7" s="11"/>
      <c r="CR7" s="11"/>
      <c r="CS7" s="13"/>
      <c r="CT7" s="13"/>
      <c r="CU7" s="13"/>
      <c r="CW7" s="11"/>
      <c r="CX7" s="44"/>
      <c r="CY7" s="11"/>
      <c r="CZ7" s="11"/>
      <c r="DA7" s="11"/>
      <c r="DB7" s="11"/>
      <c r="DC7" s="13"/>
      <c r="DD7" s="13"/>
      <c r="DE7" s="13"/>
    </row>
    <row r="8" spans="1:109" ht="23.25" customHeight="1" thickBot="1" x14ac:dyDescent="0.3">
      <c r="A8" s="221" t="s">
        <v>56</v>
      </c>
      <c r="B8" s="222"/>
      <c r="C8" s="222"/>
      <c r="D8" s="222"/>
      <c r="E8" s="222"/>
      <c r="F8" s="222"/>
      <c r="G8" s="223"/>
      <c r="H8" s="48">
        <f>H10+H117+H159</f>
        <v>0</v>
      </c>
      <c r="I8" s="48">
        <f>I10+I117+I159</f>
        <v>0</v>
      </c>
      <c r="K8" s="221" t="s">
        <v>56</v>
      </c>
      <c r="L8" s="222"/>
      <c r="M8" s="222"/>
      <c r="N8" s="222"/>
      <c r="O8" s="222"/>
      <c r="P8" s="222"/>
      <c r="Q8" s="223"/>
      <c r="R8" s="48">
        <f>R10+R117+R159</f>
        <v>0</v>
      </c>
      <c r="S8" s="48">
        <f>S10+S117+S159</f>
        <v>0</v>
      </c>
      <c r="U8" s="221" t="s">
        <v>56</v>
      </c>
      <c r="V8" s="222"/>
      <c r="W8" s="222"/>
      <c r="X8" s="222"/>
      <c r="Y8" s="222"/>
      <c r="Z8" s="222"/>
      <c r="AA8" s="223"/>
      <c r="AB8" s="48">
        <f>AB10+AB117+AB159</f>
        <v>93839962.599999994</v>
      </c>
      <c r="AC8" s="48">
        <f>AC10+AC117+AC159</f>
        <v>599634502.60000002</v>
      </c>
      <c r="AE8" s="221" t="s">
        <v>56</v>
      </c>
      <c r="AF8" s="222"/>
      <c r="AG8" s="222"/>
      <c r="AH8" s="222"/>
      <c r="AI8" s="222"/>
      <c r="AJ8" s="222"/>
      <c r="AK8" s="223"/>
      <c r="AL8" s="48">
        <f>AL10+AL117+AL159</f>
        <v>98762292.599999994</v>
      </c>
      <c r="AM8" s="48">
        <f>AM10+AM117+AM159</f>
        <v>630463832.60000002</v>
      </c>
      <c r="AO8" s="221" t="s">
        <v>56</v>
      </c>
      <c r="AP8" s="222"/>
      <c r="AQ8" s="222"/>
      <c r="AR8" s="222"/>
      <c r="AS8" s="222"/>
      <c r="AT8" s="222"/>
      <c r="AU8" s="223"/>
      <c r="AV8" s="48">
        <f>AV10+AV117+AV159</f>
        <v>64173526</v>
      </c>
      <c r="AW8" s="48">
        <f>AW10+AW117+AW159</f>
        <v>401928926</v>
      </c>
      <c r="AY8" s="221" t="s">
        <v>56</v>
      </c>
      <c r="AZ8" s="222"/>
      <c r="BA8" s="222"/>
      <c r="BB8" s="222"/>
      <c r="BC8" s="222"/>
      <c r="BD8" s="222"/>
      <c r="BE8" s="223"/>
      <c r="BF8" s="48">
        <f>BF10+BF117+BF159</f>
        <v>52302307</v>
      </c>
      <c r="BG8" s="48">
        <f>BG10+BG117+BG159</f>
        <v>327577607</v>
      </c>
      <c r="BI8" s="221" t="s">
        <v>56</v>
      </c>
      <c r="BJ8" s="222"/>
      <c r="BK8" s="222"/>
      <c r="BL8" s="222"/>
      <c r="BM8" s="222"/>
      <c r="BN8" s="222"/>
      <c r="BO8" s="223"/>
      <c r="BP8" s="48">
        <f>BP10+BP117+BP159</f>
        <v>37632407</v>
      </c>
      <c r="BQ8" s="48">
        <f>BQ10+BQ117+BQ159</f>
        <v>235697707</v>
      </c>
      <c r="BS8" s="221" t="s">
        <v>56</v>
      </c>
      <c r="BT8" s="222"/>
      <c r="BU8" s="222"/>
      <c r="BV8" s="222"/>
      <c r="BW8" s="222"/>
      <c r="BX8" s="222"/>
      <c r="BY8" s="223"/>
      <c r="BZ8" s="48">
        <f>BZ10+BZ117+BZ159</f>
        <v>29167907</v>
      </c>
      <c r="CA8" s="48">
        <f>CA10+CA117+CA159</f>
        <v>182683207</v>
      </c>
      <c r="CC8" s="221" t="s">
        <v>56</v>
      </c>
      <c r="CD8" s="222"/>
      <c r="CE8" s="222"/>
      <c r="CF8" s="222"/>
      <c r="CG8" s="222"/>
      <c r="CH8" s="222"/>
      <c r="CI8" s="223"/>
      <c r="CJ8" s="48">
        <f>CJ10+CJ117+CJ159</f>
        <v>29357907</v>
      </c>
      <c r="CK8" s="48">
        <f>CK10+CK117+CK159</f>
        <v>183873207</v>
      </c>
      <c r="CM8" s="221" t="s">
        <v>56</v>
      </c>
      <c r="CN8" s="222"/>
      <c r="CO8" s="222"/>
      <c r="CP8" s="222"/>
      <c r="CQ8" s="222"/>
      <c r="CR8" s="222"/>
      <c r="CS8" s="223"/>
      <c r="CT8" s="48">
        <f>CT10+CT117+CT159</f>
        <v>0</v>
      </c>
      <c r="CU8" s="48">
        <f>CU10+CU117+CU159</f>
        <v>0</v>
      </c>
      <c r="CW8" s="221" t="s">
        <v>56</v>
      </c>
      <c r="CX8" s="222"/>
      <c r="CY8" s="222"/>
      <c r="CZ8" s="222"/>
      <c r="DA8" s="222"/>
      <c r="DB8" s="222"/>
      <c r="DC8" s="223"/>
      <c r="DD8" s="48">
        <f>DD10+DD117+DD159</f>
        <v>0</v>
      </c>
      <c r="DE8" s="48">
        <f>DE10+DE117+DE159</f>
        <v>0</v>
      </c>
    </row>
    <row r="9" spans="1:109" ht="13.8" thickBot="1" x14ac:dyDescent="0.3">
      <c r="A9" s="47"/>
      <c r="B9" s="46"/>
      <c r="C9" s="46"/>
      <c r="D9" s="46"/>
      <c r="E9" s="46"/>
      <c r="F9" s="46"/>
      <c r="G9" s="46"/>
      <c r="H9" s="46"/>
      <c r="I9" s="45"/>
      <c r="K9" s="47"/>
      <c r="L9" s="46"/>
      <c r="M9" s="46"/>
      <c r="N9" s="46"/>
      <c r="O9" s="46"/>
      <c r="P9" s="46"/>
      <c r="Q9" s="46"/>
      <c r="R9" s="46"/>
      <c r="S9" s="45"/>
      <c r="U9" s="47"/>
      <c r="V9" s="46"/>
      <c r="W9" s="46"/>
      <c r="X9" s="46"/>
      <c r="Y9" s="46"/>
      <c r="Z9" s="46"/>
      <c r="AA9" s="46"/>
      <c r="AB9" s="46"/>
      <c r="AC9" s="45"/>
      <c r="AE9" s="47"/>
      <c r="AF9" s="46"/>
      <c r="AG9" s="46"/>
      <c r="AH9" s="46"/>
      <c r="AI9" s="46"/>
      <c r="AJ9" s="46"/>
      <c r="AK9" s="46"/>
      <c r="AL9" s="46"/>
      <c r="AM9" s="45"/>
      <c r="AO9" s="47"/>
      <c r="AP9" s="46"/>
      <c r="AQ9" s="46"/>
      <c r="AR9" s="46"/>
      <c r="AS9" s="46"/>
      <c r="AT9" s="46"/>
      <c r="AU9" s="46"/>
      <c r="AV9" s="46"/>
      <c r="AW9" s="45"/>
      <c r="AY9" s="47"/>
      <c r="AZ9" s="46"/>
      <c r="BA9" s="46"/>
      <c r="BB9" s="46"/>
      <c r="BC9" s="46"/>
      <c r="BD9" s="46"/>
      <c r="BE9" s="46"/>
      <c r="BF9" s="46"/>
      <c r="BG9" s="45"/>
      <c r="BI9" s="47"/>
      <c r="BJ9" s="46"/>
      <c r="BK9" s="46"/>
      <c r="BL9" s="46"/>
      <c r="BM9" s="46"/>
      <c r="BN9" s="46"/>
      <c r="BO9" s="46"/>
      <c r="BP9" s="46"/>
      <c r="BQ9" s="45"/>
      <c r="BS9" s="47"/>
      <c r="BT9" s="46"/>
      <c r="BU9" s="46"/>
      <c r="BV9" s="46"/>
      <c r="BW9" s="46"/>
      <c r="BX9" s="46"/>
      <c r="BY9" s="46"/>
      <c r="BZ9" s="46"/>
      <c r="CA9" s="45"/>
      <c r="CC9" s="47"/>
      <c r="CD9" s="46"/>
      <c r="CE9" s="46"/>
      <c r="CF9" s="46"/>
      <c r="CG9" s="46"/>
      <c r="CH9" s="46"/>
      <c r="CI9" s="46"/>
      <c r="CJ9" s="46"/>
      <c r="CK9" s="45"/>
      <c r="CM9" s="47"/>
      <c r="CN9" s="46"/>
      <c r="CO9" s="46"/>
      <c r="CP9" s="46"/>
      <c r="CQ9" s="46"/>
      <c r="CR9" s="46"/>
      <c r="CS9" s="46"/>
      <c r="CT9" s="46"/>
      <c r="CU9" s="45"/>
      <c r="CW9" s="47"/>
      <c r="CX9" s="46"/>
      <c r="CY9" s="46"/>
      <c r="CZ9" s="46"/>
      <c r="DA9" s="46"/>
      <c r="DB9" s="46"/>
      <c r="DC9" s="46"/>
      <c r="DD9" s="46"/>
      <c r="DE9" s="45"/>
    </row>
    <row r="10" spans="1:109" ht="32.25" customHeight="1" thickBot="1" x14ac:dyDescent="0.3">
      <c r="A10" s="216" t="s">
        <v>57</v>
      </c>
      <c r="B10" s="217"/>
      <c r="C10" s="217"/>
      <c r="D10" s="217"/>
      <c r="E10" s="217"/>
      <c r="F10" s="217"/>
      <c r="G10" s="218"/>
      <c r="H10" s="49">
        <f>+H12</f>
        <v>0</v>
      </c>
      <c r="I10" s="49">
        <f>+I12</f>
        <v>0</v>
      </c>
      <c r="K10" s="216" t="s">
        <v>57</v>
      </c>
      <c r="L10" s="217"/>
      <c r="M10" s="217"/>
      <c r="N10" s="217"/>
      <c r="O10" s="217"/>
      <c r="P10" s="217"/>
      <c r="Q10" s="218"/>
      <c r="R10" s="49">
        <f>+R12</f>
        <v>0</v>
      </c>
      <c r="S10" s="49">
        <f>+S12</f>
        <v>0</v>
      </c>
      <c r="U10" s="216" t="s">
        <v>57</v>
      </c>
      <c r="V10" s="217"/>
      <c r="W10" s="217"/>
      <c r="X10" s="217"/>
      <c r="Y10" s="217"/>
      <c r="Z10" s="217"/>
      <c r="AA10" s="218"/>
      <c r="AB10" s="49">
        <f>+AB12</f>
        <v>45426150</v>
      </c>
      <c r="AC10" s="49">
        <f>+AC12</f>
        <v>284511150</v>
      </c>
      <c r="AE10" s="216" t="s">
        <v>57</v>
      </c>
      <c r="AF10" s="217"/>
      <c r="AG10" s="217"/>
      <c r="AH10" s="217"/>
      <c r="AI10" s="217"/>
      <c r="AJ10" s="217"/>
      <c r="AK10" s="218"/>
      <c r="AL10" s="49">
        <f>+AL12</f>
        <v>43889050</v>
      </c>
      <c r="AM10" s="49">
        <f>+AM12</f>
        <v>274884050</v>
      </c>
      <c r="AO10" s="216" t="s">
        <v>57</v>
      </c>
      <c r="AP10" s="217"/>
      <c r="AQ10" s="217"/>
      <c r="AR10" s="217"/>
      <c r="AS10" s="217"/>
      <c r="AT10" s="217"/>
      <c r="AU10" s="218"/>
      <c r="AV10" s="49">
        <f>+AV12</f>
        <v>28424950</v>
      </c>
      <c r="AW10" s="49">
        <f>+AW12</f>
        <v>178029950</v>
      </c>
      <c r="AY10" s="216" t="s">
        <v>57</v>
      </c>
      <c r="AZ10" s="217"/>
      <c r="BA10" s="217"/>
      <c r="BB10" s="217"/>
      <c r="BC10" s="217"/>
      <c r="BD10" s="217"/>
      <c r="BE10" s="218"/>
      <c r="BF10" s="49">
        <f>+BF12</f>
        <v>23826000</v>
      </c>
      <c r="BG10" s="49">
        <f>+BG12</f>
        <v>149226000</v>
      </c>
      <c r="BI10" s="216" t="s">
        <v>57</v>
      </c>
      <c r="BJ10" s="217"/>
      <c r="BK10" s="217"/>
      <c r="BL10" s="217"/>
      <c r="BM10" s="217"/>
      <c r="BN10" s="217"/>
      <c r="BO10" s="218"/>
      <c r="BP10" s="49">
        <f>+BP12</f>
        <v>5538500</v>
      </c>
      <c r="BQ10" s="49">
        <f>+BQ12</f>
        <v>34688500</v>
      </c>
      <c r="BS10" s="216" t="s">
        <v>57</v>
      </c>
      <c r="BT10" s="217"/>
      <c r="BU10" s="217"/>
      <c r="BV10" s="217"/>
      <c r="BW10" s="217"/>
      <c r="BX10" s="217"/>
      <c r="BY10" s="218"/>
      <c r="BZ10" s="49">
        <f>+BZ12</f>
        <v>5538500</v>
      </c>
      <c r="CA10" s="49">
        <f>+CA12</f>
        <v>34688500</v>
      </c>
      <c r="CC10" s="216" t="s">
        <v>57</v>
      </c>
      <c r="CD10" s="217"/>
      <c r="CE10" s="217"/>
      <c r="CF10" s="217"/>
      <c r="CG10" s="217"/>
      <c r="CH10" s="217"/>
      <c r="CI10" s="218"/>
      <c r="CJ10" s="49">
        <f>+CJ12</f>
        <v>5538500</v>
      </c>
      <c r="CK10" s="49">
        <f>+CK12</f>
        <v>34688500</v>
      </c>
      <c r="CM10" s="216" t="s">
        <v>57</v>
      </c>
      <c r="CN10" s="217"/>
      <c r="CO10" s="217"/>
      <c r="CP10" s="217"/>
      <c r="CQ10" s="217"/>
      <c r="CR10" s="217"/>
      <c r="CS10" s="218"/>
      <c r="CT10" s="49">
        <f>+CT12</f>
        <v>0</v>
      </c>
      <c r="CU10" s="49">
        <f>+CU12</f>
        <v>0</v>
      </c>
      <c r="CW10" s="216" t="s">
        <v>57</v>
      </c>
      <c r="CX10" s="217"/>
      <c r="CY10" s="217"/>
      <c r="CZ10" s="217"/>
      <c r="DA10" s="217"/>
      <c r="DB10" s="217"/>
      <c r="DC10" s="218"/>
      <c r="DD10" s="49">
        <f>+DD12</f>
        <v>0</v>
      </c>
      <c r="DE10" s="49">
        <f>+DE12</f>
        <v>0</v>
      </c>
    </row>
    <row r="11" spans="1:109" ht="13.5" customHeight="1" outlineLevel="1" thickBot="1" x14ac:dyDescent="0.3">
      <c r="A11" s="40"/>
      <c r="B11" s="39"/>
      <c r="C11" s="38"/>
      <c r="D11" s="38"/>
      <c r="E11" s="37"/>
      <c r="F11" s="36"/>
      <c r="G11" s="35"/>
      <c r="H11" s="34"/>
      <c r="I11" s="33"/>
      <c r="K11" s="40"/>
      <c r="L11" s="39"/>
      <c r="M11" s="38"/>
      <c r="N11" s="38"/>
      <c r="O11" s="37"/>
      <c r="P11" s="36"/>
      <c r="Q11" s="35"/>
      <c r="R11" s="34"/>
      <c r="S11" s="33"/>
      <c r="U11" s="40"/>
      <c r="V11" s="39"/>
      <c r="W11" s="38"/>
      <c r="X11" s="38"/>
      <c r="Y11" s="37"/>
      <c r="Z11" s="36"/>
      <c r="AA11" s="35"/>
      <c r="AB11" s="34"/>
      <c r="AC11" s="33"/>
      <c r="AE11" s="40"/>
      <c r="AF11" s="39"/>
      <c r="AG11" s="38"/>
      <c r="AH11" s="38"/>
      <c r="AI11" s="37"/>
      <c r="AJ11" s="36"/>
      <c r="AK11" s="35"/>
      <c r="AL11" s="34"/>
      <c r="AM11" s="33"/>
      <c r="AO11" s="40"/>
      <c r="AP11" s="39"/>
      <c r="AQ11" s="38"/>
      <c r="AR11" s="38"/>
      <c r="AS11" s="37"/>
      <c r="AT11" s="36"/>
      <c r="AU11" s="35"/>
      <c r="AV11" s="34"/>
      <c r="AW11" s="33"/>
      <c r="AY11" s="40"/>
      <c r="AZ11" s="39"/>
      <c r="BA11" s="38"/>
      <c r="BB11" s="38"/>
      <c r="BC11" s="37"/>
      <c r="BD11" s="36"/>
      <c r="BE11" s="35"/>
      <c r="BF11" s="34"/>
      <c r="BG11" s="33"/>
      <c r="BI11" s="40"/>
      <c r="BJ11" s="39"/>
      <c r="BK11" s="38"/>
      <c r="BL11" s="38"/>
      <c r="BM11" s="37"/>
      <c r="BN11" s="36"/>
      <c r="BO11" s="35"/>
      <c r="BP11" s="34"/>
      <c r="BQ11" s="33"/>
      <c r="BS11" s="40"/>
      <c r="BT11" s="39"/>
      <c r="BU11" s="38"/>
      <c r="BV11" s="38"/>
      <c r="BW11" s="37"/>
      <c r="BX11" s="36"/>
      <c r="BY11" s="35"/>
      <c r="BZ11" s="34"/>
      <c r="CA11" s="33"/>
      <c r="CC11" s="40"/>
      <c r="CD11" s="39"/>
      <c r="CE11" s="38"/>
      <c r="CF11" s="38"/>
      <c r="CG11" s="37"/>
      <c r="CH11" s="36"/>
      <c r="CI11" s="35"/>
      <c r="CJ11" s="34"/>
      <c r="CK11" s="33"/>
      <c r="CM11" s="40"/>
      <c r="CN11" s="39"/>
      <c r="CO11" s="38"/>
      <c r="CP11" s="38"/>
      <c r="CQ11" s="37"/>
      <c r="CR11" s="36"/>
      <c r="CS11" s="35"/>
      <c r="CT11" s="34"/>
      <c r="CU11" s="33"/>
      <c r="CW11" s="40"/>
      <c r="CX11" s="39"/>
      <c r="CY11" s="38"/>
      <c r="CZ11" s="38"/>
      <c r="DA11" s="37"/>
      <c r="DB11" s="36"/>
      <c r="DC11" s="35"/>
      <c r="DD11" s="34"/>
      <c r="DE11" s="33"/>
    </row>
    <row r="12" spans="1:109" ht="15.75" customHeight="1" thickBot="1" x14ac:dyDescent="0.3">
      <c r="A12" s="219" t="s">
        <v>58</v>
      </c>
      <c r="B12" s="219"/>
      <c r="C12" s="219"/>
      <c r="D12" s="219"/>
      <c r="E12" s="219"/>
      <c r="F12" s="219"/>
      <c r="G12" s="220"/>
      <c r="H12" s="41">
        <f>H16+H23+H30+H37+H44+H51+H58+H65+H72+H79+H86+H94+H101+H109</f>
        <v>0</v>
      </c>
      <c r="I12" s="41">
        <f>I16+I23+I30+I37+I44+I51+I58+I65+I72+I79+I86+I94+I101+I109</f>
        <v>0</v>
      </c>
      <c r="K12" s="219" t="s">
        <v>58</v>
      </c>
      <c r="L12" s="219"/>
      <c r="M12" s="219"/>
      <c r="N12" s="219"/>
      <c r="O12" s="219"/>
      <c r="P12" s="219"/>
      <c r="Q12" s="220"/>
      <c r="R12" s="41">
        <f>R16+R23+R30+R37+R44+R51+R58+R65+R72+R79+R86+R94+R101+R109</f>
        <v>0</v>
      </c>
      <c r="S12" s="41">
        <f>S16+S23+S30+S37+S44+S51+S58+S65+S72+S79+S86+S94+S101+S109</f>
        <v>0</v>
      </c>
      <c r="U12" s="219" t="s">
        <v>58</v>
      </c>
      <c r="V12" s="219"/>
      <c r="W12" s="219"/>
      <c r="X12" s="219"/>
      <c r="Y12" s="219"/>
      <c r="Z12" s="219"/>
      <c r="AA12" s="220"/>
      <c r="AB12" s="41">
        <f>AB16+AB23+AB30+AB37+AB44+AB51+AB58+AB65+AB72+AB79+AB86+AB94+AB101+AB109</f>
        <v>45426150</v>
      </c>
      <c r="AC12" s="41">
        <f>AC16+AC23+AC30+AC37+AC44+AC51+AC58+AC65+AC72+AC79+AC86+AC94+AC101+AC109</f>
        <v>284511150</v>
      </c>
      <c r="AE12" s="219" t="s">
        <v>58</v>
      </c>
      <c r="AF12" s="219"/>
      <c r="AG12" s="219"/>
      <c r="AH12" s="219"/>
      <c r="AI12" s="219"/>
      <c r="AJ12" s="219"/>
      <c r="AK12" s="220"/>
      <c r="AL12" s="41">
        <f>AL16+AL23+AL30+AL37+AL44+AL51+AL58+AL65+AL72+AL79+AL86+AL94+AL101+AL109</f>
        <v>43889050</v>
      </c>
      <c r="AM12" s="41">
        <f>AM16+AM23+AM30+AM37+AM44+AM51+AM58+AM65+AM72+AM79+AM86+AM94+AM101+AM109</f>
        <v>274884050</v>
      </c>
      <c r="AO12" s="219" t="s">
        <v>58</v>
      </c>
      <c r="AP12" s="219"/>
      <c r="AQ12" s="219"/>
      <c r="AR12" s="219"/>
      <c r="AS12" s="219"/>
      <c r="AT12" s="219"/>
      <c r="AU12" s="220"/>
      <c r="AV12" s="41">
        <f>AV16+AV23+AV30+AV37+AV44+AV51+AV58+AV65+AV72+AV79+AV86+AV94+AV101+AV109</f>
        <v>28424950</v>
      </c>
      <c r="AW12" s="41">
        <f>AW16+AW23+AW30+AW37+AW44+AW51+AW58+AW65+AW72+AW79+AW86+AW94+AW101+AW109</f>
        <v>178029950</v>
      </c>
      <c r="AY12" s="219" t="s">
        <v>58</v>
      </c>
      <c r="AZ12" s="219"/>
      <c r="BA12" s="219"/>
      <c r="BB12" s="219"/>
      <c r="BC12" s="219"/>
      <c r="BD12" s="219"/>
      <c r="BE12" s="220"/>
      <c r="BF12" s="41">
        <f>BF16+BF23+BF30+BF37+BF44+BF51+BF58+BF65+BF72+BF79+BF86+BF94+BF101+BF109</f>
        <v>23826000</v>
      </c>
      <c r="BG12" s="41">
        <f>BG16+BG23+BG30+BG37+BG44+BG51+BG58+BG65+BG72+BG79+BG86+BG94+BG101+BG109</f>
        <v>149226000</v>
      </c>
      <c r="BI12" s="219" t="s">
        <v>58</v>
      </c>
      <c r="BJ12" s="219"/>
      <c r="BK12" s="219"/>
      <c r="BL12" s="219"/>
      <c r="BM12" s="219"/>
      <c r="BN12" s="219"/>
      <c r="BO12" s="220"/>
      <c r="BP12" s="41">
        <f>BP16+BP23+BP30+BP37+BP44+BP51+BP58+BP65+BP72+BP79+BP86+BP94+BP101+BP109</f>
        <v>5538500</v>
      </c>
      <c r="BQ12" s="41">
        <f>BQ16+BQ23+BQ30+BQ37+BQ44+BQ51+BQ58+BQ65+BQ72+BQ79+BQ86+BQ94+BQ101+BQ109</f>
        <v>34688500</v>
      </c>
      <c r="BS12" s="219" t="s">
        <v>58</v>
      </c>
      <c r="BT12" s="219"/>
      <c r="BU12" s="219"/>
      <c r="BV12" s="219"/>
      <c r="BW12" s="219"/>
      <c r="BX12" s="219"/>
      <c r="BY12" s="220"/>
      <c r="BZ12" s="41">
        <f>BZ16+BZ23+BZ30+BZ37+BZ44+BZ51+BZ58+BZ65+BZ72+BZ79+BZ86+BZ94+BZ101+BZ109</f>
        <v>5538500</v>
      </c>
      <c r="CA12" s="41">
        <f>CA16+CA23+CA30+CA37+CA44+CA51+CA58+CA65+CA72+CA79+CA86+CA94+CA101+CA109</f>
        <v>34688500</v>
      </c>
      <c r="CC12" s="219" t="s">
        <v>58</v>
      </c>
      <c r="CD12" s="219"/>
      <c r="CE12" s="219"/>
      <c r="CF12" s="219"/>
      <c r="CG12" s="219"/>
      <c r="CH12" s="219"/>
      <c r="CI12" s="220"/>
      <c r="CJ12" s="41">
        <f>CJ16+CJ23+CJ30+CJ37+CJ44+CJ51+CJ58+CJ65+CJ72+CJ79+CJ86+CJ94+CJ101+CJ109</f>
        <v>5538500</v>
      </c>
      <c r="CK12" s="41">
        <f>CK16+CK23+CK30+CK37+CK44+CK51+CK58+CK65+CK72+CK79+CK86+CK94+CK101+CK109</f>
        <v>34688500</v>
      </c>
      <c r="CM12" s="219" t="s">
        <v>58</v>
      </c>
      <c r="CN12" s="219"/>
      <c r="CO12" s="219"/>
      <c r="CP12" s="219"/>
      <c r="CQ12" s="219"/>
      <c r="CR12" s="219"/>
      <c r="CS12" s="220"/>
      <c r="CT12" s="41">
        <f>CT16+CT23+CT30+CT37+CT44+CT51+CT58+CT65+CT72+CT79+CT86+CT94+CT101+CT109</f>
        <v>0</v>
      </c>
      <c r="CU12" s="41">
        <f>CU16+CU23+CU30+CU37+CU44+CU51+CU58+CU65+CU72+CU79+CU86+CU94+CU101+CU109</f>
        <v>0</v>
      </c>
      <c r="CW12" s="219" t="s">
        <v>58</v>
      </c>
      <c r="CX12" s="219"/>
      <c r="CY12" s="219"/>
      <c r="CZ12" s="219"/>
      <c r="DA12" s="219"/>
      <c r="DB12" s="219"/>
      <c r="DC12" s="220"/>
      <c r="DD12" s="41">
        <f>DD16+DD23+DD30+DD37+DD44+DD51+DD58+DD65+DD72+DD79+DD86+DD94+DD101+DD109</f>
        <v>0</v>
      </c>
      <c r="DE12" s="41">
        <f>DE16+DE23+DE30+DE37+DE44+DE51+DE58+DE65+DE72+DE79+DE86+DE94+DE101+DE109</f>
        <v>0</v>
      </c>
    </row>
    <row r="13" spans="1:109" ht="15.75" customHeight="1" outlineLevel="1" thickBot="1" x14ac:dyDescent="0.3">
      <c r="A13" s="40"/>
      <c r="B13" s="39"/>
      <c r="C13" s="38"/>
      <c r="D13" s="38"/>
      <c r="E13" s="37"/>
      <c r="F13" s="36"/>
      <c r="G13" s="35"/>
      <c r="H13" s="34"/>
      <c r="I13" s="33"/>
      <c r="K13" s="40"/>
      <c r="L13" s="39"/>
      <c r="M13" s="38"/>
      <c r="N13" s="38"/>
      <c r="O13" s="37"/>
      <c r="P13" s="36"/>
      <c r="Q13" s="35"/>
      <c r="R13" s="34"/>
      <c r="S13" s="33"/>
      <c r="U13" s="40"/>
      <c r="V13" s="39"/>
      <c r="W13" s="38"/>
      <c r="X13" s="38"/>
      <c r="Y13" s="37"/>
      <c r="Z13" s="36"/>
      <c r="AA13" s="35"/>
      <c r="AB13" s="34"/>
      <c r="AC13" s="33"/>
      <c r="AE13" s="40"/>
      <c r="AF13" s="39"/>
      <c r="AG13" s="38"/>
      <c r="AH13" s="38"/>
      <c r="AI13" s="37"/>
      <c r="AJ13" s="36"/>
      <c r="AK13" s="35"/>
      <c r="AL13" s="34"/>
      <c r="AM13" s="33"/>
      <c r="AO13" s="40"/>
      <c r="AP13" s="39"/>
      <c r="AQ13" s="38"/>
      <c r="AR13" s="38"/>
      <c r="AS13" s="37"/>
      <c r="AT13" s="36"/>
      <c r="AU13" s="35"/>
      <c r="AV13" s="34"/>
      <c r="AW13" s="33"/>
      <c r="AY13" s="40"/>
      <c r="AZ13" s="39"/>
      <c r="BA13" s="38"/>
      <c r="BB13" s="38"/>
      <c r="BC13" s="37"/>
      <c r="BD13" s="36"/>
      <c r="BE13" s="35"/>
      <c r="BF13" s="34"/>
      <c r="BG13" s="33"/>
      <c r="BI13" s="40"/>
      <c r="BJ13" s="39"/>
      <c r="BK13" s="38"/>
      <c r="BL13" s="38"/>
      <c r="BM13" s="37"/>
      <c r="BN13" s="36"/>
      <c r="BO13" s="35"/>
      <c r="BP13" s="34"/>
      <c r="BQ13" s="33"/>
      <c r="BS13" s="40"/>
      <c r="BT13" s="39"/>
      <c r="BU13" s="38"/>
      <c r="BV13" s="38"/>
      <c r="BW13" s="37"/>
      <c r="BX13" s="36"/>
      <c r="BY13" s="35"/>
      <c r="BZ13" s="34"/>
      <c r="CA13" s="33"/>
      <c r="CC13" s="40"/>
      <c r="CD13" s="39"/>
      <c r="CE13" s="38"/>
      <c r="CF13" s="38"/>
      <c r="CG13" s="37"/>
      <c r="CH13" s="36"/>
      <c r="CI13" s="35"/>
      <c r="CJ13" s="34"/>
      <c r="CK13" s="33"/>
      <c r="CM13" s="40"/>
      <c r="CN13" s="39"/>
      <c r="CO13" s="38"/>
      <c r="CP13" s="38"/>
      <c r="CQ13" s="37"/>
      <c r="CR13" s="36"/>
      <c r="CS13" s="35"/>
      <c r="CT13" s="34"/>
      <c r="CU13" s="33"/>
      <c r="CW13" s="40"/>
      <c r="CX13" s="39"/>
      <c r="CY13" s="38"/>
      <c r="CZ13" s="38"/>
      <c r="DA13" s="37"/>
      <c r="DB13" s="36"/>
      <c r="DC13" s="35"/>
      <c r="DD13" s="34"/>
      <c r="DE13" s="33"/>
    </row>
    <row r="14" spans="1:109" ht="13.8" outlineLevel="1" thickBot="1" x14ac:dyDescent="0.3">
      <c r="A14" s="230" t="s">
        <v>59</v>
      </c>
      <c r="B14" s="231"/>
      <c r="C14" s="231"/>
      <c r="D14" s="231"/>
      <c r="E14" s="231"/>
      <c r="F14" s="231"/>
      <c r="G14" s="231"/>
      <c r="H14" s="231"/>
      <c r="I14" s="232"/>
      <c r="K14" s="230" t="s">
        <v>60</v>
      </c>
      <c r="L14" s="231"/>
      <c r="M14" s="231"/>
      <c r="N14" s="231"/>
      <c r="O14" s="231"/>
      <c r="P14" s="231"/>
      <c r="Q14" s="231"/>
      <c r="R14" s="231"/>
      <c r="S14" s="232"/>
      <c r="U14" s="230" t="s">
        <v>61</v>
      </c>
      <c r="V14" s="231"/>
      <c r="W14" s="231"/>
      <c r="X14" s="231"/>
      <c r="Y14" s="231"/>
      <c r="Z14" s="231"/>
      <c r="AA14" s="231"/>
      <c r="AB14" s="231"/>
      <c r="AC14" s="232"/>
      <c r="AE14" s="230" t="s">
        <v>62</v>
      </c>
      <c r="AF14" s="231"/>
      <c r="AG14" s="231"/>
      <c r="AH14" s="231"/>
      <c r="AI14" s="231"/>
      <c r="AJ14" s="231"/>
      <c r="AK14" s="231"/>
      <c r="AL14" s="231"/>
      <c r="AM14" s="232"/>
      <c r="AO14" s="230" t="s">
        <v>63</v>
      </c>
      <c r="AP14" s="231"/>
      <c r="AQ14" s="231"/>
      <c r="AR14" s="231"/>
      <c r="AS14" s="231"/>
      <c r="AT14" s="231"/>
      <c r="AU14" s="231"/>
      <c r="AV14" s="231"/>
      <c r="AW14" s="232"/>
      <c r="AY14" s="230" t="s">
        <v>64</v>
      </c>
      <c r="AZ14" s="231"/>
      <c r="BA14" s="231"/>
      <c r="BB14" s="231"/>
      <c r="BC14" s="231"/>
      <c r="BD14" s="231"/>
      <c r="BE14" s="231"/>
      <c r="BF14" s="231"/>
      <c r="BG14" s="232"/>
      <c r="BI14" s="230" t="s">
        <v>65</v>
      </c>
      <c r="BJ14" s="231"/>
      <c r="BK14" s="231"/>
      <c r="BL14" s="231"/>
      <c r="BM14" s="231"/>
      <c r="BN14" s="231"/>
      <c r="BO14" s="231"/>
      <c r="BP14" s="231"/>
      <c r="BQ14" s="232"/>
      <c r="BS14" s="230" t="s">
        <v>66</v>
      </c>
      <c r="BT14" s="231"/>
      <c r="BU14" s="231"/>
      <c r="BV14" s="231"/>
      <c r="BW14" s="231"/>
      <c r="BX14" s="231"/>
      <c r="BY14" s="231"/>
      <c r="BZ14" s="231"/>
      <c r="CA14" s="232"/>
      <c r="CC14" s="230" t="s">
        <v>67</v>
      </c>
      <c r="CD14" s="231"/>
      <c r="CE14" s="231"/>
      <c r="CF14" s="231"/>
      <c r="CG14" s="231"/>
      <c r="CH14" s="231"/>
      <c r="CI14" s="231"/>
      <c r="CJ14" s="231"/>
      <c r="CK14" s="232"/>
      <c r="CM14" s="230" t="s">
        <v>68</v>
      </c>
      <c r="CN14" s="231"/>
      <c r="CO14" s="231"/>
      <c r="CP14" s="231"/>
      <c r="CQ14" s="231"/>
      <c r="CR14" s="231"/>
      <c r="CS14" s="231"/>
      <c r="CT14" s="231"/>
      <c r="CU14" s="232"/>
      <c r="CW14" s="230" t="s">
        <v>69</v>
      </c>
      <c r="CX14" s="231"/>
      <c r="CY14" s="231"/>
      <c r="CZ14" s="231"/>
      <c r="DA14" s="231"/>
      <c r="DB14" s="231"/>
      <c r="DC14" s="231"/>
      <c r="DD14" s="231"/>
      <c r="DE14" s="232"/>
    </row>
    <row r="15" spans="1:109" ht="31.2" outlineLevel="1" thickBot="1" x14ac:dyDescent="0.3">
      <c r="A15" s="42"/>
      <c r="B15" s="43" t="s">
        <v>70</v>
      </c>
      <c r="C15" s="42" t="s">
        <v>71</v>
      </c>
      <c r="D15" s="42" t="s">
        <v>72</v>
      </c>
      <c r="E15" s="42" t="s">
        <v>73</v>
      </c>
      <c r="F15" s="42" t="s">
        <v>74</v>
      </c>
      <c r="G15" s="42" t="s">
        <v>75</v>
      </c>
      <c r="H15" s="42" t="s">
        <v>76</v>
      </c>
      <c r="I15" s="42" t="s">
        <v>77</v>
      </c>
      <c r="K15" s="42"/>
      <c r="L15" s="43" t="s">
        <v>70</v>
      </c>
      <c r="M15" s="42" t="s">
        <v>71</v>
      </c>
      <c r="N15" s="42" t="s">
        <v>72</v>
      </c>
      <c r="O15" s="42" t="s">
        <v>73</v>
      </c>
      <c r="P15" s="42" t="s">
        <v>74</v>
      </c>
      <c r="Q15" s="42" t="s">
        <v>75</v>
      </c>
      <c r="R15" s="42" t="s">
        <v>76</v>
      </c>
      <c r="S15" s="42" t="s">
        <v>77</v>
      </c>
      <c r="U15" s="42"/>
      <c r="V15" s="43" t="s">
        <v>70</v>
      </c>
      <c r="W15" s="42" t="s">
        <v>71</v>
      </c>
      <c r="X15" s="42" t="s">
        <v>72</v>
      </c>
      <c r="Y15" s="42" t="s">
        <v>73</v>
      </c>
      <c r="Z15" s="42" t="s">
        <v>74</v>
      </c>
      <c r="AA15" s="42" t="s">
        <v>75</v>
      </c>
      <c r="AB15" s="42" t="s">
        <v>76</v>
      </c>
      <c r="AC15" s="42" t="s">
        <v>77</v>
      </c>
      <c r="AE15" s="42"/>
      <c r="AF15" s="43" t="s">
        <v>70</v>
      </c>
      <c r="AG15" s="42" t="s">
        <v>71</v>
      </c>
      <c r="AH15" s="42" t="s">
        <v>72</v>
      </c>
      <c r="AI15" s="42" t="s">
        <v>73</v>
      </c>
      <c r="AJ15" s="42" t="s">
        <v>74</v>
      </c>
      <c r="AK15" s="42" t="s">
        <v>75</v>
      </c>
      <c r="AL15" s="42" t="s">
        <v>76</v>
      </c>
      <c r="AM15" s="42" t="s">
        <v>77</v>
      </c>
      <c r="AO15" s="42"/>
      <c r="AP15" s="43" t="s">
        <v>70</v>
      </c>
      <c r="AQ15" s="42" t="s">
        <v>71</v>
      </c>
      <c r="AR15" s="42" t="s">
        <v>72</v>
      </c>
      <c r="AS15" s="42" t="s">
        <v>73</v>
      </c>
      <c r="AT15" s="42" t="s">
        <v>74</v>
      </c>
      <c r="AU15" s="42" t="s">
        <v>75</v>
      </c>
      <c r="AV15" s="42" t="s">
        <v>76</v>
      </c>
      <c r="AW15" s="42" t="s">
        <v>77</v>
      </c>
      <c r="AY15" s="42"/>
      <c r="AZ15" s="43" t="s">
        <v>70</v>
      </c>
      <c r="BA15" s="42" t="s">
        <v>71</v>
      </c>
      <c r="BB15" s="42" t="s">
        <v>72</v>
      </c>
      <c r="BC15" s="42" t="s">
        <v>73</v>
      </c>
      <c r="BD15" s="42" t="s">
        <v>74</v>
      </c>
      <c r="BE15" s="42" t="s">
        <v>75</v>
      </c>
      <c r="BF15" s="42" t="s">
        <v>76</v>
      </c>
      <c r="BG15" s="42" t="s">
        <v>77</v>
      </c>
      <c r="BI15" s="42"/>
      <c r="BJ15" s="43" t="s">
        <v>70</v>
      </c>
      <c r="BK15" s="42" t="s">
        <v>71</v>
      </c>
      <c r="BL15" s="42" t="s">
        <v>72</v>
      </c>
      <c r="BM15" s="42" t="s">
        <v>73</v>
      </c>
      <c r="BN15" s="42" t="s">
        <v>74</v>
      </c>
      <c r="BO15" s="42" t="s">
        <v>75</v>
      </c>
      <c r="BP15" s="42" t="s">
        <v>76</v>
      </c>
      <c r="BQ15" s="42" t="s">
        <v>77</v>
      </c>
      <c r="BS15" s="42"/>
      <c r="BT15" s="43" t="s">
        <v>70</v>
      </c>
      <c r="BU15" s="42" t="s">
        <v>71</v>
      </c>
      <c r="BV15" s="42" t="s">
        <v>72</v>
      </c>
      <c r="BW15" s="42" t="s">
        <v>73</v>
      </c>
      <c r="BX15" s="42" t="s">
        <v>74</v>
      </c>
      <c r="BY15" s="42" t="s">
        <v>75</v>
      </c>
      <c r="BZ15" s="42" t="s">
        <v>76</v>
      </c>
      <c r="CA15" s="42" t="s">
        <v>77</v>
      </c>
      <c r="CC15" s="42"/>
      <c r="CD15" s="43" t="s">
        <v>70</v>
      </c>
      <c r="CE15" s="42" t="s">
        <v>71</v>
      </c>
      <c r="CF15" s="42" t="s">
        <v>72</v>
      </c>
      <c r="CG15" s="42" t="s">
        <v>73</v>
      </c>
      <c r="CH15" s="42" t="s">
        <v>74</v>
      </c>
      <c r="CI15" s="42" t="s">
        <v>75</v>
      </c>
      <c r="CJ15" s="42" t="s">
        <v>76</v>
      </c>
      <c r="CK15" s="42" t="s">
        <v>77</v>
      </c>
      <c r="CM15" s="42"/>
      <c r="CN15" s="43" t="s">
        <v>70</v>
      </c>
      <c r="CO15" s="42" t="s">
        <v>71</v>
      </c>
      <c r="CP15" s="42" t="s">
        <v>72</v>
      </c>
      <c r="CQ15" s="42" t="s">
        <v>73</v>
      </c>
      <c r="CR15" s="42" t="s">
        <v>74</v>
      </c>
      <c r="CS15" s="42" t="s">
        <v>75</v>
      </c>
      <c r="CT15" s="42" t="s">
        <v>76</v>
      </c>
      <c r="CU15" s="42" t="s">
        <v>77</v>
      </c>
      <c r="CW15" s="42"/>
      <c r="CX15" s="43" t="s">
        <v>70</v>
      </c>
      <c r="CY15" s="42" t="s">
        <v>71</v>
      </c>
      <c r="CZ15" s="42" t="s">
        <v>72</v>
      </c>
      <c r="DA15" s="42" t="s">
        <v>73</v>
      </c>
      <c r="DB15" s="42" t="s">
        <v>74</v>
      </c>
      <c r="DC15" s="42" t="s">
        <v>75</v>
      </c>
      <c r="DD15" s="42" t="s">
        <v>76</v>
      </c>
      <c r="DE15" s="42" t="s">
        <v>77</v>
      </c>
    </row>
    <row r="16" spans="1:109" ht="15" outlineLevel="1" thickBot="1" x14ac:dyDescent="0.3">
      <c r="A16" s="30"/>
      <c r="B16" s="224" t="s">
        <v>17</v>
      </c>
      <c r="C16" s="225"/>
      <c r="D16" s="225"/>
      <c r="E16" s="225"/>
      <c r="F16" s="225"/>
      <c r="G16" s="226"/>
      <c r="H16" s="29">
        <f>SUM(H17:H22)</f>
        <v>0</v>
      </c>
      <c r="I16" s="29">
        <f>SUM(I17:I22)</f>
        <v>0</v>
      </c>
      <c r="K16" s="30"/>
      <c r="L16" s="224" t="s">
        <v>17</v>
      </c>
      <c r="M16" s="225"/>
      <c r="N16" s="225"/>
      <c r="O16" s="225"/>
      <c r="P16" s="225"/>
      <c r="Q16" s="226"/>
      <c r="R16" s="29">
        <f>SUM(R17:R22)</f>
        <v>0</v>
      </c>
      <c r="S16" s="29">
        <f>SUM(S17:S22)</f>
        <v>0</v>
      </c>
      <c r="U16" s="30"/>
      <c r="V16" s="224" t="s">
        <v>17</v>
      </c>
      <c r="W16" s="225"/>
      <c r="X16" s="225"/>
      <c r="Y16" s="225"/>
      <c r="Z16" s="225"/>
      <c r="AA16" s="226"/>
      <c r="AB16" s="29">
        <f>SUM(AB17:AB22)</f>
        <v>0</v>
      </c>
      <c r="AC16" s="29">
        <f>SUM(AC17:AC22)</f>
        <v>0</v>
      </c>
      <c r="AE16" s="30"/>
      <c r="AF16" s="224" t="s">
        <v>17</v>
      </c>
      <c r="AG16" s="225"/>
      <c r="AH16" s="225"/>
      <c r="AI16" s="225"/>
      <c r="AJ16" s="225"/>
      <c r="AK16" s="226"/>
      <c r="AL16" s="29">
        <f>SUM(AL17:AL22)</f>
        <v>0</v>
      </c>
      <c r="AM16" s="29">
        <f>SUM(AM17:AM22)</f>
        <v>0</v>
      </c>
      <c r="AO16" s="30"/>
      <c r="AP16" s="224" t="s">
        <v>17</v>
      </c>
      <c r="AQ16" s="225"/>
      <c r="AR16" s="225"/>
      <c r="AS16" s="225"/>
      <c r="AT16" s="225"/>
      <c r="AU16" s="226"/>
      <c r="AV16" s="29">
        <f>SUM(AV17:AV22)</f>
        <v>0</v>
      </c>
      <c r="AW16" s="29">
        <f>SUM(AW17:AW22)</f>
        <v>0</v>
      </c>
      <c r="AY16" s="30"/>
      <c r="AZ16" s="224" t="s">
        <v>17</v>
      </c>
      <c r="BA16" s="225"/>
      <c r="BB16" s="225"/>
      <c r="BC16" s="225"/>
      <c r="BD16" s="225"/>
      <c r="BE16" s="226"/>
      <c r="BF16" s="29">
        <f>SUM(BF17:BF22)</f>
        <v>0</v>
      </c>
      <c r="BG16" s="29">
        <f>SUM(BG17:BG22)</f>
        <v>0</v>
      </c>
      <c r="BI16" s="30"/>
      <c r="BJ16" s="224" t="s">
        <v>17</v>
      </c>
      <c r="BK16" s="225"/>
      <c r="BL16" s="225"/>
      <c r="BM16" s="225"/>
      <c r="BN16" s="225"/>
      <c r="BO16" s="226"/>
      <c r="BP16" s="29">
        <f>SUM(BP17:BP22)</f>
        <v>0</v>
      </c>
      <c r="BQ16" s="29">
        <f>SUM(BQ17:BQ22)</f>
        <v>0</v>
      </c>
      <c r="BS16" s="30"/>
      <c r="BT16" s="224" t="s">
        <v>17</v>
      </c>
      <c r="BU16" s="225"/>
      <c r="BV16" s="225"/>
      <c r="BW16" s="225"/>
      <c r="BX16" s="225"/>
      <c r="BY16" s="226"/>
      <c r="BZ16" s="29">
        <f>SUM(BZ17:BZ22)</f>
        <v>0</v>
      </c>
      <c r="CA16" s="29">
        <f>SUM(CA17:CA22)</f>
        <v>0</v>
      </c>
      <c r="CC16" s="30"/>
      <c r="CD16" s="224" t="s">
        <v>17</v>
      </c>
      <c r="CE16" s="225"/>
      <c r="CF16" s="225"/>
      <c r="CG16" s="225"/>
      <c r="CH16" s="225"/>
      <c r="CI16" s="226"/>
      <c r="CJ16" s="29">
        <f>SUM(CJ17:CJ22)</f>
        <v>0</v>
      </c>
      <c r="CK16" s="29">
        <f>SUM(CK17:CK22)</f>
        <v>0</v>
      </c>
      <c r="CM16" s="30"/>
      <c r="CN16" s="224" t="s">
        <v>17</v>
      </c>
      <c r="CO16" s="225"/>
      <c r="CP16" s="225"/>
      <c r="CQ16" s="225"/>
      <c r="CR16" s="225"/>
      <c r="CS16" s="226"/>
      <c r="CT16" s="29">
        <f>SUM(CT17:CT22)</f>
        <v>0</v>
      </c>
      <c r="CU16" s="29">
        <f>SUM(CU17:CU22)</f>
        <v>0</v>
      </c>
      <c r="CW16" s="30"/>
      <c r="CX16" s="224" t="s">
        <v>17</v>
      </c>
      <c r="CY16" s="225"/>
      <c r="CZ16" s="225"/>
      <c r="DA16" s="225"/>
      <c r="DB16" s="225"/>
      <c r="DC16" s="226"/>
      <c r="DD16" s="29">
        <f>SUM(DD17:DD22)</f>
        <v>0</v>
      </c>
      <c r="DE16" s="29">
        <f>SUM(DE17:DE22)</f>
        <v>0</v>
      </c>
    </row>
    <row r="17" spans="1:109" ht="14.4" outlineLevel="1" x14ac:dyDescent="0.25">
      <c r="A17" s="28"/>
      <c r="B17" s="27"/>
      <c r="C17" s="26" t="s">
        <v>78</v>
      </c>
      <c r="D17" s="26"/>
      <c r="E17" s="25"/>
      <c r="F17" s="24"/>
      <c r="G17" s="23"/>
      <c r="H17" s="22">
        <f>(G17*F17)*19%</f>
        <v>0</v>
      </c>
      <c r="I17" s="15">
        <f t="shared" ref="I17:I22" si="0">(G17*F17)+H17</f>
        <v>0</v>
      </c>
      <c r="K17" s="28"/>
      <c r="L17" s="27"/>
      <c r="M17" s="26" t="s">
        <v>78</v>
      </c>
      <c r="N17" s="26"/>
      <c r="O17" s="25"/>
      <c r="P17" s="24"/>
      <c r="Q17" s="23"/>
      <c r="R17" s="22">
        <f>(Q17*P17)*19%</f>
        <v>0</v>
      </c>
      <c r="S17" s="15">
        <f t="shared" ref="S17:S22" si="1">(Q17*P17)+R17</f>
        <v>0</v>
      </c>
      <c r="U17" s="28"/>
      <c r="V17" s="27"/>
      <c r="W17" s="26" t="s">
        <v>78</v>
      </c>
      <c r="X17" s="26"/>
      <c r="Y17" s="25"/>
      <c r="Z17" s="24"/>
      <c r="AA17" s="23"/>
      <c r="AB17" s="22">
        <f>(AA17*Z17)*19%</f>
        <v>0</v>
      </c>
      <c r="AC17" s="15"/>
      <c r="AE17" s="28"/>
      <c r="AF17" s="27"/>
      <c r="AG17" s="26" t="s">
        <v>78</v>
      </c>
      <c r="AH17" s="26"/>
      <c r="AI17" s="25"/>
      <c r="AJ17" s="24"/>
      <c r="AK17" s="23"/>
      <c r="AL17" s="22">
        <f>(AK17*AJ17)*19%</f>
        <v>0</v>
      </c>
      <c r="AM17" s="15">
        <f t="shared" ref="AM17:AM22" si="2">(AK17*AJ17)+AL17</f>
        <v>0</v>
      </c>
      <c r="AO17" s="28"/>
      <c r="AP17" s="27"/>
      <c r="AQ17" s="26" t="s">
        <v>78</v>
      </c>
      <c r="AR17" s="26"/>
      <c r="AS17" s="25"/>
      <c r="AT17" s="24"/>
      <c r="AU17" s="23"/>
      <c r="AV17" s="22">
        <f>(AU17*AT17)*19%</f>
        <v>0</v>
      </c>
      <c r="AW17" s="15">
        <f t="shared" ref="AW17:AW22" si="3">(AU17*AT17)+AV17</f>
        <v>0</v>
      </c>
      <c r="AY17" s="28"/>
      <c r="AZ17" s="27"/>
      <c r="BA17" s="26" t="s">
        <v>78</v>
      </c>
      <c r="BB17" s="26"/>
      <c r="BC17" s="25"/>
      <c r="BD17" s="24"/>
      <c r="BE17" s="23"/>
      <c r="BF17" s="22">
        <f>(BE17*BD17)*19%</f>
        <v>0</v>
      </c>
      <c r="BG17" s="15">
        <f t="shared" ref="BG17:BG22" si="4">(BE17*BD17)+BF17</f>
        <v>0</v>
      </c>
      <c r="BI17" s="28"/>
      <c r="BJ17" s="27"/>
      <c r="BK17" s="26" t="s">
        <v>78</v>
      </c>
      <c r="BL17" s="26"/>
      <c r="BM17" s="25"/>
      <c r="BN17" s="24"/>
      <c r="BO17" s="23"/>
      <c r="BP17" s="22">
        <f>(BO17*BN17)*19%</f>
        <v>0</v>
      </c>
      <c r="BQ17" s="15">
        <f t="shared" ref="BQ17:BQ22" si="5">(BO17*BN17)+BP17</f>
        <v>0</v>
      </c>
      <c r="BS17" s="28"/>
      <c r="BT17" s="27"/>
      <c r="BU17" s="26" t="s">
        <v>78</v>
      </c>
      <c r="BV17" s="26"/>
      <c r="BW17" s="25"/>
      <c r="BX17" s="24"/>
      <c r="BY17" s="23"/>
      <c r="BZ17" s="22">
        <f>(BY17*BX17)*19%</f>
        <v>0</v>
      </c>
      <c r="CA17" s="15">
        <f t="shared" ref="CA17:CA22" si="6">(BY17*BX17)+BZ17</f>
        <v>0</v>
      </c>
      <c r="CC17" s="28"/>
      <c r="CD17" s="27"/>
      <c r="CE17" s="26" t="s">
        <v>78</v>
      </c>
      <c r="CF17" s="26"/>
      <c r="CG17" s="25"/>
      <c r="CH17" s="24"/>
      <c r="CI17" s="23"/>
      <c r="CJ17" s="22">
        <f>(CI17*CH17)*19%</f>
        <v>0</v>
      </c>
      <c r="CK17" s="15">
        <f t="shared" ref="CK17:CK22" si="7">(CI17*CH17)+CJ17</f>
        <v>0</v>
      </c>
      <c r="CM17" s="28"/>
      <c r="CN17" s="27"/>
      <c r="CO17" s="26" t="s">
        <v>78</v>
      </c>
      <c r="CP17" s="26"/>
      <c r="CQ17" s="25"/>
      <c r="CR17" s="24"/>
      <c r="CS17" s="23"/>
      <c r="CT17" s="22">
        <f>(CS17*CR17)*19%</f>
        <v>0</v>
      </c>
      <c r="CU17" s="15">
        <f t="shared" ref="CU17:CU22" si="8">(CS17*CR17)+CT17</f>
        <v>0</v>
      </c>
      <c r="CW17" s="28"/>
      <c r="CX17" s="27"/>
      <c r="CY17" s="26" t="s">
        <v>78</v>
      </c>
      <c r="CZ17" s="26"/>
      <c r="DA17" s="25"/>
      <c r="DB17" s="24"/>
      <c r="DC17" s="23"/>
      <c r="DD17" s="22">
        <f>(DC17*DB17)*19%</f>
        <v>0</v>
      </c>
      <c r="DE17" s="15">
        <f t="shared" ref="DE17:DE22" si="9">(DC17*DB17)+DD17</f>
        <v>0</v>
      </c>
    </row>
    <row r="18" spans="1:109" ht="14.4" outlineLevel="1" x14ac:dyDescent="0.25">
      <c r="A18" s="28"/>
      <c r="B18" s="21"/>
      <c r="C18" s="20" t="s">
        <v>78</v>
      </c>
      <c r="D18" s="20"/>
      <c r="E18" s="19"/>
      <c r="F18" s="18"/>
      <c r="G18" s="17"/>
      <c r="H18" s="22">
        <f t="shared" ref="H18:H22" si="10">(G18*F18)*19%</f>
        <v>0</v>
      </c>
      <c r="I18" s="15">
        <f t="shared" si="0"/>
        <v>0</v>
      </c>
      <c r="K18" s="28"/>
      <c r="L18" s="21"/>
      <c r="M18" s="20" t="s">
        <v>78</v>
      </c>
      <c r="N18" s="20"/>
      <c r="O18" s="19"/>
      <c r="P18" s="18"/>
      <c r="Q18" s="17"/>
      <c r="R18" s="22">
        <f t="shared" ref="R18:R22" si="11">(Q18*P18)*19%</f>
        <v>0</v>
      </c>
      <c r="S18" s="15">
        <f t="shared" si="1"/>
        <v>0</v>
      </c>
      <c r="U18" s="28"/>
      <c r="V18" s="21"/>
      <c r="W18" s="20" t="s">
        <v>78</v>
      </c>
      <c r="X18" s="20"/>
      <c r="Y18" s="52"/>
      <c r="Z18" s="18"/>
      <c r="AA18" s="17"/>
      <c r="AB18" s="22">
        <f>(AA18*Z18)*19%</f>
        <v>0</v>
      </c>
      <c r="AC18" s="15">
        <f>(AA18*Z18)+AB18</f>
        <v>0</v>
      </c>
      <c r="AE18" s="28"/>
      <c r="AF18" s="21"/>
      <c r="AG18" s="20" t="s">
        <v>78</v>
      </c>
      <c r="AH18" s="20"/>
      <c r="AI18" s="52"/>
      <c r="AJ18" s="18"/>
      <c r="AK18" s="17"/>
      <c r="AL18" s="22">
        <f t="shared" ref="AL18:AL22" si="12">(AK18*AJ18)*19%</f>
        <v>0</v>
      </c>
      <c r="AM18" s="15">
        <f t="shared" si="2"/>
        <v>0</v>
      </c>
      <c r="AO18" s="28"/>
      <c r="AP18" s="21"/>
      <c r="AQ18" s="20" t="s">
        <v>78</v>
      </c>
      <c r="AR18" s="20"/>
      <c r="AS18" s="19"/>
      <c r="AT18" s="18"/>
      <c r="AU18" s="17"/>
      <c r="AV18" s="22">
        <f t="shared" ref="AV18:AV22" si="13">(AU18*AT18)*19%</f>
        <v>0</v>
      </c>
      <c r="AW18" s="15">
        <f t="shared" si="3"/>
        <v>0</v>
      </c>
      <c r="AY18" s="28"/>
      <c r="AZ18" s="21"/>
      <c r="BA18" s="20" t="s">
        <v>78</v>
      </c>
      <c r="BB18" s="20"/>
      <c r="BC18" s="19"/>
      <c r="BD18" s="18"/>
      <c r="BE18" s="17"/>
      <c r="BF18" s="22">
        <f t="shared" ref="BF18:BF22" si="14">(BE18*BD18)*19%</f>
        <v>0</v>
      </c>
      <c r="BG18" s="15">
        <f t="shared" si="4"/>
        <v>0</v>
      </c>
      <c r="BI18" s="28"/>
      <c r="BJ18" s="21"/>
      <c r="BK18" s="20" t="s">
        <v>78</v>
      </c>
      <c r="BL18" s="20"/>
      <c r="BM18" s="19"/>
      <c r="BN18" s="18"/>
      <c r="BO18" s="17"/>
      <c r="BP18" s="22">
        <f t="shared" ref="BP18:BP22" si="15">(BO18*BN18)*19%</f>
        <v>0</v>
      </c>
      <c r="BQ18" s="15">
        <f t="shared" si="5"/>
        <v>0</v>
      </c>
      <c r="BS18" s="28"/>
      <c r="BT18" s="21"/>
      <c r="BU18" s="20" t="s">
        <v>78</v>
      </c>
      <c r="BV18" s="20"/>
      <c r="BW18" s="19"/>
      <c r="BX18" s="18"/>
      <c r="BY18" s="17"/>
      <c r="BZ18" s="22">
        <f t="shared" ref="BZ18:BZ22" si="16">(BY18*BX18)*19%</f>
        <v>0</v>
      </c>
      <c r="CA18" s="15">
        <f t="shared" si="6"/>
        <v>0</v>
      </c>
      <c r="CC18" s="28"/>
      <c r="CD18" s="21"/>
      <c r="CE18" s="20" t="s">
        <v>78</v>
      </c>
      <c r="CF18" s="20"/>
      <c r="CG18" s="19"/>
      <c r="CH18" s="18"/>
      <c r="CI18" s="17"/>
      <c r="CJ18" s="22">
        <f t="shared" ref="CJ18:CJ22" si="17">(CI18*CH18)*19%</f>
        <v>0</v>
      </c>
      <c r="CK18" s="15">
        <f t="shared" si="7"/>
        <v>0</v>
      </c>
      <c r="CM18" s="28"/>
      <c r="CN18" s="21"/>
      <c r="CO18" s="20" t="s">
        <v>78</v>
      </c>
      <c r="CP18" s="20"/>
      <c r="CQ18" s="19"/>
      <c r="CR18" s="18"/>
      <c r="CS18" s="17"/>
      <c r="CT18" s="22">
        <f t="shared" ref="CT18:CT22" si="18">(CS18*CR18)*19%</f>
        <v>0</v>
      </c>
      <c r="CU18" s="15">
        <f t="shared" si="8"/>
        <v>0</v>
      </c>
      <c r="CW18" s="28"/>
      <c r="CX18" s="21"/>
      <c r="CY18" s="20" t="s">
        <v>78</v>
      </c>
      <c r="CZ18" s="20"/>
      <c r="DA18" s="19"/>
      <c r="DB18" s="18"/>
      <c r="DC18" s="17"/>
      <c r="DD18" s="22">
        <f t="shared" ref="DD18:DD22" si="19">(DC18*DB18)*19%</f>
        <v>0</v>
      </c>
      <c r="DE18" s="15">
        <f t="shared" si="9"/>
        <v>0</v>
      </c>
    </row>
    <row r="19" spans="1:109" ht="14.4" outlineLevel="1" x14ac:dyDescent="0.25">
      <c r="A19" s="28"/>
      <c r="B19" s="21"/>
      <c r="C19" s="20" t="s">
        <v>78</v>
      </c>
      <c r="D19" s="20"/>
      <c r="E19" s="19"/>
      <c r="F19" s="18"/>
      <c r="G19" s="17"/>
      <c r="H19" s="22">
        <f t="shared" si="10"/>
        <v>0</v>
      </c>
      <c r="I19" s="15">
        <f t="shared" si="0"/>
        <v>0</v>
      </c>
      <c r="K19" s="28"/>
      <c r="L19" s="21"/>
      <c r="M19" s="20" t="s">
        <v>78</v>
      </c>
      <c r="N19" s="20"/>
      <c r="O19" s="19"/>
      <c r="P19" s="18"/>
      <c r="Q19" s="17"/>
      <c r="R19" s="22">
        <f t="shared" si="11"/>
        <v>0</v>
      </c>
      <c r="S19" s="15">
        <f t="shared" si="1"/>
        <v>0</v>
      </c>
      <c r="U19" s="28"/>
      <c r="V19" s="21"/>
      <c r="W19" s="20" t="s">
        <v>78</v>
      </c>
      <c r="X19" s="20"/>
      <c r="Y19" s="19"/>
      <c r="Z19" s="18"/>
      <c r="AA19" s="17"/>
      <c r="AB19" s="22">
        <f t="shared" ref="AB19:AB22" si="20">(AA19*Z19)*19%</f>
        <v>0</v>
      </c>
      <c r="AC19" s="15">
        <f t="shared" ref="AC19:AC22" si="21">(AA19*Z19)+AB19</f>
        <v>0</v>
      </c>
      <c r="AE19" s="28"/>
      <c r="AF19" s="21"/>
      <c r="AG19" s="20" t="s">
        <v>78</v>
      </c>
      <c r="AH19" s="20"/>
      <c r="AI19" s="19"/>
      <c r="AJ19" s="18"/>
      <c r="AK19" s="17"/>
      <c r="AL19" s="22">
        <f t="shared" si="12"/>
        <v>0</v>
      </c>
      <c r="AM19" s="15">
        <f t="shared" si="2"/>
        <v>0</v>
      </c>
      <c r="AO19" s="28"/>
      <c r="AP19" s="21"/>
      <c r="AQ19" s="20" t="s">
        <v>78</v>
      </c>
      <c r="AR19" s="20"/>
      <c r="AS19" s="19"/>
      <c r="AT19" s="18"/>
      <c r="AU19" s="17"/>
      <c r="AV19" s="22">
        <f t="shared" si="13"/>
        <v>0</v>
      </c>
      <c r="AW19" s="15">
        <f t="shared" si="3"/>
        <v>0</v>
      </c>
      <c r="AY19" s="28"/>
      <c r="AZ19" s="21"/>
      <c r="BA19" s="20" t="s">
        <v>78</v>
      </c>
      <c r="BB19" s="20"/>
      <c r="BC19" s="19"/>
      <c r="BD19" s="18"/>
      <c r="BE19" s="17"/>
      <c r="BF19" s="22">
        <f t="shared" si="14"/>
        <v>0</v>
      </c>
      <c r="BG19" s="15">
        <f t="shared" si="4"/>
        <v>0</v>
      </c>
      <c r="BI19" s="28"/>
      <c r="BJ19" s="21"/>
      <c r="BK19" s="20" t="s">
        <v>78</v>
      </c>
      <c r="BL19" s="20"/>
      <c r="BM19" s="19"/>
      <c r="BN19" s="18"/>
      <c r="BO19" s="17"/>
      <c r="BP19" s="22">
        <f t="shared" si="15"/>
        <v>0</v>
      </c>
      <c r="BQ19" s="15">
        <f t="shared" si="5"/>
        <v>0</v>
      </c>
      <c r="BS19" s="28"/>
      <c r="BT19" s="21"/>
      <c r="BU19" s="20" t="s">
        <v>78</v>
      </c>
      <c r="BV19" s="20"/>
      <c r="BW19" s="19"/>
      <c r="BX19" s="18"/>
      <c r="BY19" s="17"/>
      <c r="BZ19" s="22">
        <f t="shared" si="16"/>
        <v>0</v>
      </c>
      <c r="CA19" s="15">
        <f t="shared" si="6"/>
        <v>0</v>
      </c>
      <c r="CC19" s="28"/>
      <c r="CD19" s="21"/>
      <c r="CE19" s="20" t="s">
        <v>78</v>
      </c>
      <c r="CF19" s="20"/>
      <c r="CG19" s="19"/>
      <c r="CH19" s="18"/>
      <c r="CI19" s="17"/>
      <c r="CJ19" s="22">
        <f t="shared" si="17"/>
        <v>0</v>
      </c>
      <c r="CK19" s="15">
        <f t="shared" si="7"/>
        <v>0</v>
      </c>
      <c r="CM19" s="28"/>
      <c r="CN19" s="21"/>
      <c r="CO19" s="20" t="s">
        <v>78</v>
      </c>
      <c r="CP19" s="20"/>
      <c r="CQ19" s="19"/>
      <c r="CR19" s="18"/>
      <c r="CS19" s="17"/>
      <c r="CT19" s="22">
        <f t="shared" si="18"/>
        <v>0</v>
      </c>
      <c r="CU19" s="15">
        <f t="shared" si="8"/>
        <v>0</v>
      </c>
      <c r="CW19" s="28"/>
      <c r="CX19" s="21"/>
      <c r="CY19" s="20" t="s">
        <v>78</v>
      </c>
      <c r="CZ19" s="20"/>
      <c r="DA19" s="19"/>
      <c r="DB19" s="18"/>
      <c r="DC19" s="17"/>
      <c r="DD19" s="22">
        <f t="shared" si="19"/>
        <v>0</v>
      </c>
      <c r="DE19" s="15">
        <f t="shared" si="9"/>
        <v>0</v>
      </c>
    </row>
    <row r="20" spans="1:109" ht="14.4" outlineLevel="1" x14ac:dyDescent="0.25">
      <c r="A20" s="28"/>
      <c r="B20" s="21"/>
      <c r="C20" s="20" t="s">
        <v>78</v>
      </c>
      <c r="D20" s="20"/>
      <c r="E20" s="19"/>
      <c r="F20" s="18"/>
      <c r="G20" s="17"/>
      <c r="H20" s="22">
        <f t="shared" si="10"/>
        <v>0</v>
      </c>
      <c r="I20" s="15">
        <f t="shared" si="0"/>
        <v>0</v>
      </c>
      <c r="K20" s="28"/>
      <c r="L20" s="21"/>
      <c r="M20" s="20" t="s">
        <v>78</v>
      </c>
      <c r="N20" s="20"/>
      <c r="O20" s="19"/>
      <c r="P20" s="18"/>
      <c r="Q20" s="17"/>
      <c r="R20" s="22">
        <f t="shared" si="11"/>
        <v>0</v>
      </c>
      <c r="S20" s="15">
        <f t="shared" si="1"/>
        <v>0</v>
      </c>
      <c r="U20" s="28"/>
      <c r="V20" s="21"/>
      <c r="W20" s="20" t="s">
        <v>78</v>
      </c>
      <c r="X20" s="20"/>
      <c r="Y20" s="19"/>
      <c r="Z20" s="18"/>
      <c r="AA20" s="17"/>
      <c r="AB20" s="22">
        <f t="shared" si="20"/>
        <v>0</v>
      </c>
      <c r="AC20" s="15">
        <f t="shared" si="21"/>
        <v>0</v>
      </c>
      <c r="AE20" s="28"/>
      <c r="AF20" s="21"/>
      <c r="AG20" s="20" t="s">
        <v>78</v>
      </c>
      <c r="AH20" s="20"/>
      <c r="AI20" s="19"/>
      <c r="AJ20" s="18"/>
      <c r="AK20" s="17"/>
      <c r="AL20" s="22">
        <f t="shared" si="12"/>
        <v>0</v>
      </c>
      <c r="AM20" s="15">
        <f t="shared" si="2"/>
        <v>0</v>
      </c>
      <c r="AO20" s="28"/>
      <c r="AP20" s="21"/>
      <c r="AQ20" s="20" t="s">
        <v>78</v>
      </c>
      <c r="AR20" s="20"/>
      <c r="AS20" s="19"/>
      <c r="AT20" s="18"/>
      <c r="AU20" s="17"/>
      <c r="AV20" s="22">
        <f t="shared" si="13"/>
        <v>0</v>
      </c>
      <c r="AW20" s="15">
        <f t="shared" si="3"/>
        <v>0</v>
      </c>
      <c r="AY20" s="28"/>
      <c r="AZ20" s="21"/>
      <c r="BA20" s="20" t="s">
        <v>78</v>
      </c>
      <c r="BB20" s="20"/>
      <c r="BC20" s="19"/>
      <c r="BD20" s="18"/>
      <c r="BE20" s="17"/>
      <c r="BF20" s="22">
        <f t="shared" si="14"/>
        <v>0</v>
      </c>
      <c r="BG20" s="15">
        <f t="shared" si="4"/>
        <v>0</v>
      </c>
      <c r="BI20" s="28"/>
      <c r="BJ20" s="21"/>
      <c r="BK20" s="20" t="s">
        <v>78</v>
      </c>
      <c r="BL20" s="20"/>
      <c r="BM20" s="19"/>
      <c r="BN20" s="18"/>
      <c r="BO20" s="17"/>
      <c r="BP20" s="22">
        <f t="shared" si="15"/>
        <v>0</v>
      </c>
      <c r="BQ20" s="15">
        <f t="shared" si="5"/>
        <v>0</v>
      </c>
      <c r="BS20" s="28"/>
      <c r="BT20" s="21"/>
      <c r="BU20" s="20" t="s">
        <v>78</v>
      </c>
      <c r="BV20" s="20"/>
      <c r="BW20" s="19"/>
      <c r="BX20" s="18"/>
      <c r="BY20" s="17"/>
      <c r="BZ20" s="22">
        <f t="shared" si="16"/>
        <v>0</v>
      </c>
      <c r="CA20" s="15">
        <f t="shared" si="6"/>
        <v>0</v>
      </c>
      <c r="CC20" s="28"/>
      <c r="CD20" s="21"/>
      <c r="CE20" s="20" t="s">
        <v>78</v>
      </c>
      <c r="CF20" s="20"/>
      <c r="CG20" s="19"/>
      <c r="CH20" s="18"/>
      <c r="CI20" s="17"/>
      <c r="CJ20" s="22">
        <f t="shared" si="17"/>
        <v>0</v>
      </c>
      <c r="CK20" s="15">
        <f t="shared" si="7"/>
        <v>0</v>
      </c>
      <c r="CM20" s="28"/>
      <c r="CN20" s="21"/>
      <c r="CO20" s="20" t="s">
        <v>78</v>
      </c>
      <c r="CP20" s="20"/>
      <c r="CQ20" s="19"/>
      <c r="CR20" s="18"/>
      <c r="CS20" s="17"/>
      <c r="CT20" s="22">
        <f t="shared" si="18"/>
        <v>0</v>
      </c>
      <c r="CU20" s="15">
        <f t="shared" si="8"/>
        <v>0</v>
      </c>
      <c r="CW20" s="28"/>
      <c r="CX20" s="21"/>
      <c r="CY20" s="20" t="s">
        <v>78</v>
      </c>
      <c r="CZ20" s="20"/>
      <c r="DA20" s="19"/>
      <c r="DB20" s="18"/>
      <c r="DC20" s="17"/>
      <c r="DD20" s="22">
        <f t="shared" si="19"/>
        <v>0</v>
      </c>
      <c r="DE20" s="15">
        <f t="shared" si="9"/>
        <v>0</v>
      </c>
    </row>
    <row r="21" spans="1:109" ht="14.4" outlineLevel="1" x14ac:dyDescent="0.25">
      <c r="A21" s="28"/>
      <c r="B21" s="21"/>
      <c r="C21" s="20" t="s">
        <v>78</v>
      </c>
      <c r="D21" s="20"/>
      <c r="E21" s="19"/>
      <c r="F21" s="18"/>
      <c r="G21" s="17"/>
      <c r="H21" s="22">
        <f t="shared" si="10"/>
        <v>0</v>
      </c>
      <c r="I21" s="15">
        <f t="shared" si="0"/>
        <v>0</v>
      </c>
      <c r="K21" s="28"/>
      <c r="L21" s="21"/>
      <c r="M21" s="20" t="s">
        <v>78</v>
      </c>
      <c r="N21" s="20"/>
      <c r="O21" s="19"/>
      <c r="P21" s="18"/>
      <c r="Q21" s="17"/>
      <c r="R21" s="22">
        <f t="shared" si="11"/>
        <v>0</v>
      </c>
      <c r="S21" s="15">
        <f t="shared" si="1"/>
        <v>0</v>
      </c>
      <c r="U21" s="28"/>
      <c r="V21" s="21"/>
      <c r="W21" s="20" t="s">
        <v>78</v>
      </c>
      <c r="X21" s="20"/>
      <c r="Y21" s="19"/>
      <c r="Z21" s="18"/>
      <c r="AA21" s="17"/>
      <c r="AB21" s="22">
        <f t="shared" si="20"/>
        <v>0</v>
      </c>
      <c r="AC21" s="15">
        <f t="shared" si="21"/>
        <v>0</v>
      </c>
      <c r="AE21" s="28"/>
      <c r="AF21" s="21"/>
      <c r="AG21" s="20" t="s">
        <v>78</v>
      </c>
      <c r="AH21" s="20"/>
      <c r="AI21" s="19"/>
      <c r="AJ21" s="18"/>
      <c r="AK21" s="17"/>
      <c r="AL21" s="22">
        <f t="shared" si="12"/>
        <v>0</v>
      </c>
      <c r="AM21" s="15">
        <f t="shared" si="2"/>
        <v>0</v>
      </c>
      <c r="AO21" s="28"/>
      <c r="AP21" s="21"/>
      <c r="AQ21" s="20" t="s">
        <v>78</v>
      </c>
      <c r="AR21" s="20"/>
      <c r="AS21" s="19"/>
      <c r="AT21" s="18"/>
      <c r="AU21" s="17"/>
      <c r="AV21" s="22">
        <f t="shared" si="13"/>
        <v>0</v>
      </c>
      <c r="AW21" s="15">
        <f t="shared" si="3"/>
        <v>0</v>
      </c>
      <c r="AY21" s="28"/>
      <c r="AZ21" s="21"/>
      <c r="BA21" s="20" t="s">
        <v>78</v>
      </c>
      <c r="BB21" s="20"/>
      <c r="BC21" s="19"/>
      <c r="BD21" s="18"/>
      <c r="BE21" s="17"/>
      <c r="BF21" s="22">
        <f t="shared" si="14"/>
        <v>0</v>
      </c>
      <c r="BG21" s="15">
        <f t="shared" si="4"/>
        <v>0</v>
      </c>
      <c r="BI21" s="28"/>
      <c r="BJ21" s="21"/>
      <c r="BK21" s="20" t="s">
        <v>78</v>
      </c>
      <c r="BL21" s="20"/>
      <c r="BM21" s="19"/>
      <c r="BN21" s="18"/>
      <c r="BO21" s="17"/>
      <c r="BP21" s="22">
        <f t="shared" si="15"/>
        <v>0</v>
      </c>
      <c r="BQ21" s="15">
        <f t="shared" si="5"/>
        <v>0</v>
      </c>
      <c r="BS21" s="28"/>
      <c r="BT21" s="21"/>
      <c r="BU21" s="20" t="s">
        <v>78</v>
      </c>
      <c r="BV21" s="20"/>
      <c r="BW21" s="19"/>
      <c r="BX21" s="18"/>
      <c r="BY21" s="17"/>
      <c r="BZ21" s="22">
        <f t="shared" si="16"/>
        <v>0</v>
      </c>
      <c r="CA21" s="15">
        <f t="shared" si="6"/>
        <v>0</v>
      </c>
      <c r="CC21" s="28"/>
      <c r="CD21" s="21"/>
      <c r="CE21" s="20" t="s">
        <v>78</v>
      </c>
      <c r="CF21" s="20"/>
      <c r="CG21" s="19"/>
      <c r="CH21" s="18"/>
      <c r="CI21" s="17"/>
      <c r="CJ21" s="22">
        <f t="shared" si="17"/>
        <v>0</v>
      </c>
      <c r="CK21" s="15">
        <f t="shared" si="7"/>
        <v>0</v>
      </c>
      <c r="CM21" s="28"/>
      <c r="CN21" s="21"/>
      <c r="CO21" s="20" t="s">
        <v>78</v>
      </c>
      <c r="CP21" s="20"/>
      <c r="CQ21" s="19"/>
      <c r="CR21" s="18"/>
      <c r="CS21" s="17"/>
      <c r="CT21" s="22">
        <f t="shared" si="18"/>
        <v>0</v>
      </c>
      <c r="CU21" s="15">
        <f t="shared" si="8"/>
        <v>0</v>
      </c>
      <c r="CW21" s="28"/>
      <c r="CX21" s="21"/>
      <c r="CY21" s="20" t="s">
        <v>78</v>
      </c>
      <c r="CZ21" s="20"/>
      <c r="DA21" s="19"/>
      <c r="DB21" s="18"/>
      <c r="DC21" s="17"/>
      <c r="DD21" s="22">
        <f t="shared" si="19"/>
        <v>0</v>
      </c>
      <c r="DE21" s="15">
        <f t="shared" si="9"/>
        <v>0</v>
      </c>
    </row>
    <row r="22" spans="1:109" ht="15" outlineLevel="1" thickBot="1" x14ac:dyDescent="0.3">
      <c r="A22" s="32"/>
      <c r="B22" s="31"/>
      <c r="C22" s="20" t="s">
        <v>78</v>
      </c>
      <c r="D22" s="20"/>
      <c r="E22" s="19"/>
      <c r="F22" s="18"/>
      <c r="G22" s="17"/>
      <c r="H22" s="22">
        <f t="shared" si="10"/>
        <v>0</v>
      </c>
      <c r="I22" s="15">
        <f t="shared" si="0"/>
        <v>0</v>
      </c>
      <c r="K22" s="32"/>
      <c r="L22" s="31"/>
      <c r="M22" s="20" t="s">
        <v>78</v>
      </c>
      <c r="N22" s="20"/>
      <c r="O22" s="19"/>
      <c r="P22" s="18"/>
      <c r="Q22" s="17"/>
      <c r="R22" s="22">
        <f t="shared" si="11"/>
        <v>0</v>
      </c>
      <c r="S22" s="15">
        <f t="shared" si="1"/>
        <v>0</v>
      </c>
      <c r="U22" s="32"/>
      <c r="V22" s="31"/>
      <c r="W22" s="20" t="s">
        <v>78</v>
      </c>
      <c r="X22" s="20"/>
      <c r="Y22" s="19"/>
      <c r="Z22" s="18"/>
      <c r="AA22" s="17"/>
      <c r="AB22" s="22">
        <f t="shared" si="20"/>
        <v>0</v>
      </c>
      <c r="AC22" s="15">
        <f t="shared" si="21"/>
        <v>0</v>
      </c>
      <c r="AE22" s="32"/>
      <c r="AF22" s="31"/>
      <c r="AG22" s="20" t="s">
        <v>78</v>
      </c>
      <c r="AH22" s="20"/>
      <c r="AI22" s="19"/>
      <c r="AJ22" s="18"/>
      <c r="AK22" s="17"/>
      <c r="AL22" s="22">
        <f t="shared" si="12"/>
        <v>0</v>
      </c>
      <c r="AM22" s="15">
        <f t="shared" si="2"/>
        <v>0</v>
      </c>
      <c r="AO22" s="32"/>
      <c r="AP22" s="31"/>
      <c r="AQ22" s="20" t="s">
        <v>78</v>
      </c>
      <c r="AR22" s="20"/>
      <c r="AS22" s="19"/>
      <c r="AT22" s="18"/>
      <c r="AU22" s="17"/>
      <c r="AV22" s="22">
        <f t="shared" si="13"/>
        <v>0</v>
      </c>
      <c r="AW22" s="15">
        <f t="shared" si="3"/>
        <v>0</v>
      </c>
      <c r="AY22" s="32"/>
      <c r="AZ22" s="31"/>
      <c r="BA22" s="20" t="s">
        <v>78</v>
      </c>
      <c r="BB22" s="20"/>
      <c r="BC22" s="19"/>
      <c r="BD22" s="18"/>
      <c r="BE22" s="17"/>
      <c r="BF22" s="22">
        <f t="shared" si="14"/>
        <v>0</v>
      </c>
      <c r="BG22" s="15">
        <f t="shared" si="4"/>
        <v>0</v>
      </c>
      <c r="BI22" s="32"/>
      <c r="BJ22" s="31"/>
      <c r="BK22" s="20" t="s">
        <v>78</v>
      </c>
      <c r="BL22" s="20"/>
      <c r="BM22" s="19"/>
      <c r="BN22" s="18"/>
      <c r="BO22" s="17"/>
      <c r="BP22" s="22">
        <f t="shared" si="15"/>
        <v>0</v>
      </c>
      <c r="BQ22" s="15">
        <f t="shared" si="5"/>
        <v>0</v>
      </c>
      <c r="BS22" s="32"/>
      <c r="BT22" s="31"/>
      <c r="BU22" s="20" t="s">
        <v>78</v>
      </c>
      <c r="BV22" s="20"/>
      <c r="BW22" s="19"/>
      <c r="BX22" s="18"/>
      <c r="BY22" s="17"/>
      <c r="BZ22" s="22">
        <f t="shared" si="16"/>
        <v>0</v>
      </c>
      <c r="CA22" s="15">
        <f t="shared" si="6"/>
        <v>0</v>
      </c>
      <c r="CC22" s="32"/>
      <c r="CD22" s="31"/>
      <c r="CE22" s="20" t="s">
        <v>78</v>
      </c>
      <c r="CF22" s="20"/>
      <c r="CG22" s="19"/>
      <c r="CH22" s="18"/>
      <c r="CI22" s="17"/>
      <c r="CJ22" s="22">
        <f t="shared" si="17"/>
        <v>0</v>
      </c>
      <c r="CK22" s="15">
        <f t="shared" si="7"/>
        <v>0</v>
      </c>
      <c r="CM22" s="32"/>
      <c r="CN22" s="31"/>
      <c r="CO22" s="20" t="s">
        <v>78</v>
      </c>
      <c r="CP22" s="20"/>
      <c r="CQ22" s="19"/>
      <c r="CR22" s="18"/>
      <c r="CS22" s="17"/>
      <c r="CT22" s="22">
        <f t="shared" si="18"/>
        <v>0</v>
      </c>
      <c r="CU22" s="15">
        <f t="shared" si="8"/>
        <v>0</v>
      </c>
      <c r="CW22" s="32"/>
      <c r="CX22" s="31"/>
      <c r="CY22" s="20" t="s">
        <v>78</v>
      </c>
      <c r="CZ22" s="20"/>
      <c r="DA22" s="19"/>
      <c r="DB22" s="18"/>
      <c r="DC22" s="17"/>
      <c r="DD22" s="22">
        <f t="shared" si="19"/>
        <v>0</v>
      </c>
      <c r="DE22" s="15">
        <f t="shared" si="9"/>
        <v>0</v>
      </c>
    </row>
    <row r="23" spans="1:109" ht="15.75" customHeight="1" outlineLevel="1" thickBot="1" x14ac:dyDescent="0.3">
      <c r="A23" s="30"/>
      <c r="B23" s="224" t="s">
        <v>18</v>
      </c>
      <c r="C23" s="225"/>
      <c r="D23" s="225"/>
      <c r="E23" s="225"/>
      <c r="F23" s="225"/>
      <c r="G23" s="226"/>
      <c r="H23" s="29">
        <f>SUM(H24:H29)</f>
        <v>0</v>
      </c>
      <c r="I23" s="29">
        <f>SUM(I24:I29)</f>
        <v>0</v>
      </c>
      <c r="K23" s="30"/>
      <c r="L23" s="224" t="s">
        <v>18</v>
      </c>
      <c r="M23" s="225"/>
      <c r="N23" s="225"/>
      <c r="O23" s="225"/>
      <c r="P23" s="225"/>
      <c r="Q23" s="226"/>
      <c r="R23" s="29">
        <f>SUM(R24:R29)</f>
        <v>0</v>
      </c>
      <c r="S23" s="29">
        <f>SUM(S24:S29)</f>
        <v>0</v>
      </c>
      <c r="U23" s="30"/>
      <c r="V23" s="224" t="s">
        <v>18</v>
      </c>
      <c r="W23" s="225"/>
      <c r="X23" s="225"/>
      <c r="Y23" s="225"/>
      <c r="Z23" s="225"/>
      <c r="AA23" s="226"/>
      <c r="AB23" s="29">
        <f>SUM(AB24:AB29)</f>
        <v>12874400</v>
      </c>
      <c r="AC23" s="29">
        <f>SUM(AC24:AC29)</f>
        <v>80634400</v>
      </c>
      <c r="AE23" s="30"/>
      <c r="AF23" s="224" t="s">
        <v>18</v>
      </c>
      <c r="AG23" s="225"/>
      <c r="AH23" s="225"/>
      <c r="AI23" s="225"/>
      <c r="AJ23" s="225"/>
      <c r="AK23" s="226"/>
      <c r="AL23" s="29">
        <f>SUM(AL24:AL29)</f>
        <v>12745200</v>
      </c>
      <c r="AM23" s="29">
        <f>SUM(AM24:AM29)</f>
        <v>79825200</v>
      </c>
      <c r="AO23" s="30"/>
      <c r="AP23" s="224" t="s">
        <v>18</v>
      </c>
      <c r="AQ23" s="225"/>
      <c r="AR23" s="225"/>
      <c r="AS23" s="225"/>
      <c r="AT23" s="225"/>
      <c r="AU23" s="226"/>
      <c r="AV23" s="29">
        <f>SUM(AV24:AV29)</f>
        <v>1387000</v>
      </c>
      <c r="AW23" s="29">
        <f>SUM(AW24:AW29)</f>
        <v>8687000</v>
      </c>
      <c r="AY23" s="30"/>
      <c r="AZ23" s="224" t="s">
        <v>18</v>
      </c>
      <c r="BA23" s="225"/>
      <c r="BB23" s="225"/>
      <c r="BC23" s="225"/>
      <c r="BD23" s="225"/>
      <c r="BE23" s="226"/>
      <c r="BF23" s="29">
        <f>SUM(BF24:BF29)</f>
        <v>0</v>
      </c>
      <c r="BG23" s="29">
        <f>SUM(BG24:BG29)</f>
        <v>0</v>
      </c>
      <c r="BI23" s="30"/>
      <c r="BJ23" s="224" t="s">
        <v>18</v>
      </c>
      <c r="BK23" s="225"/>
      <c r="BL23" s="225"/>
      <c r="BM23" s="225"/>
      <c r="BN23" s="225"/>
      <c r="BO23" s="226"/>
      <c r="BP23" s="29">
        <f>SUM(BP24:BP29)</f>
        <v>0</v>
      </c>
      <c r="BQ23" s="29">
        <f>SUM(BQ24:BQ29)</f>
        <v>0</v>
      </c>
      <c r="BS23" s="30"/>
      <c r="BT23" s="224" t="s">
        <v>18</v>
      </c>
      <c r="BU23" s="225"/>
      <c r="BV23" s="225"/>
      <c r="BW23" s="225"/>
      <c r="BX23" s="225"/>
      <c r="BY23" s="226"/>
      <c r="BZ23" s="29">
        <f>SUM(BZ24:BZ29)</f>
        <v>0</v>
      </c>
      <c r="CA23" s="29">
        <f>SUM(CA24:CA29)</f>
        <v>0</v>
      </c>
      <c r="CC23" s="30"/>
      <c r="CD23" s="224" t="s">
        <v>18</v>
      </c>
      <c r="CE23" s="225"/>
      <c r="CF23" s="225"/>
      <c r="CG23" s="225"/>
      <c r="CH23" s="225"/>
      <c r="CI23" s="226"/>
      <c r="CJ23" s="29">
        <f>SUM(CJ24:CJ29)</f>
        <v>0</v>
      </c>
      <c r="CK23" s="29">
        <f>SUM(CK24:CK29)</f>
        <v>0</v>
      </c>
      <c r="CM23" s="30"/>
      <c r="CN23" s="224" t="s">
        <v>18</v>
      </c>
      <c r="CO23" s="225"/>
      <c r="CP23" s="225"/>
      <c r="CQ23" s="225"/>
      <c r="CR23" s="225"/>
      <c r="CS23" s="226"/>
      <c r="CT23" s="29">
        <f>SUM(CT24:CT29)</f>
        <v>0</v>
      </c>
      <c r="CU23" s="29">
        <f>SUM(CU24:CU29)</f>
        <v>0</v>
      </c>
      <c r="CW23" s="30"/>
      <c r="CX23" s="224" t="s">
        <v>18</v>
      </c>
      <c r="CY23" s="225"/>
      <c r="CZ23" s="225"/>
      <c r="DA23" s="225"/>
      <c r="DB23" s="225"/>
      <c r="DC23" s="226"/>
      <c r="DD23" s="29">
        <f>SUM(DD24:DD29)</f>
        <v>0</v>
      </c>
      <c r="DE23" s="29">
        <f>SUM(DE24:DE29)</f>
        <v>0</v>
      </c>
    </row>
    <row r="24" spans="1:109" s="11" customFormat="1" ht="84" customHeight="1" outlineLevel="1" x14ac:dyDescent="0.25">
      <c r="A24" s="155"/>
      <c r="B24" s="175"/>
      <c r="C24" s="157" t="s">
        <v>78</v>
      </c>
      <c r="D24" s="157"/>
      <c r="E24" s="176"/>
      <c r="F24" s="159"/>
      <c r="G24" s="177"/>
      <c r="H24" s="153">
        <f>(G24*F24)*19%</f>
        <v>0</v>
      </c>
      <c r="I24" s="154">
        <f t="shared" ref="I24:I29" si="22">(G24*F24)+H24</f>
        <v>0</v>
      </c>
      <c r="K24" s="155"/>
      <c r="L24" s="175"/>
      <c r="M24" s="157" t="s">
        <v>78</v>
      </c>
      <c r="N24" s="157"/>
      <c r="O24" s="176"/>
      <c r="P24" s="159"/>
      <c r="Q24" s="177"/>
      <c r="R24" s="153">
        <f>(Q24*P24)*19%</f>
        <v>0</v>
      </c>
      <c r="S24" s="154">
        <f t="shared" ref="S24:S29" si="23">(Q24*P24)+R24</f>
        <v>0</v>
      </c>
      <c r="U24" s="155"/>
      <c r="V24" s="140" t="s">
        <v>79</v>
      </c>
      <c r="W24" s="149" t="s">
        <v>78</v>
      </c>
      <c r="X24" s="149" t="s">
        <v>80</v>
      </c>
      <c r="Y24" s="150" t="s">
        <v>81</v>
      </c>
      <c r="Z24" s="151">
        <v>1</v>
      </c>
      <c r="AA24" s="152">
        <v>12500000</v>
      </c>
      <c r="AB24" s="153">
        <f>(Z24*AA24)*19%</f>
        <v>2375000</v>
      </c>
      <c r="AC24" s="154">
        <f>(Z24*AA24)+AB24</f>
        <v>14875000</v>
      </c>
      <c r="AE24" s="155"/>
      <c r="AF24" s="140" t="s">
        <v>79</v>
      </c>
      <c r="AG24" s="149" t="s">
        <v>78</v>
      </c>
      <c r="AH24" s="149" t="s">
        <v>80</v>
      </c>
      <c r="AI24" s="150" t="s">
        <v>81</v>
      </c>
      <c r="AJ24" s="151">
        <v>1</v>
      </c>
      <c r="AK24" s="152">
        <v>12500000</v>
      </c>
      <c r="AL24" s="153">
        <f>(AJ24*AK24)*19%</f>
        <v>2375000</v>
      </c>
      <c r="AM24" s="154">
        <f>(AJ24*AK24)+AL24</f>
        <v>14875000</v>
      </c>
      <c r="AO24" s="155"/>
      <c r="AP24" s="181" t="s">
        <v>82</v>
      </c>
      <c r="AQ24" s="157" t="s">
        <v>78</v>
      </c>
      <c r="AR24" s="157" t="s">
        <v>80</v>
      </c>
      <c r="AS24" s="176" t="s">
        <v>81</v>
      </c>
      <c r="AT24" s="159">
        <v>1</v>
      </c>
      <c r="AU24" s="177">
        <v>7300000</v>
      </c>
      <c r="AV24" s="153">
        <f>(AU24*AT24)*19%</f>
        <v>1387000</v>
      </c>
      <c r="AW24" s="154">
        <f t="shared" ref="AW24:AW29" si="24">(AU24*AT24)+AV24</f>
        <v>8687000</v>
      </c>
      <c r="AY24" s="155"/>
      <c r="AZ24" s="181"/>
      <c r="BA24" s="157" t="s">
        <v>78</v>
      </c>
      <c r="BB24" s="157"/>
      <c r="BC24" s="176"/>
      <c r="BD24" s="159"/>
      <c r="BE24" s="177"/>
      <c r="BF24" s="153">
        <f>(BE24*BD24)*19%</f>
        <v>0</v>
      </c>
      <c r="BG24" s="154">
        <f t="shared" ref="BG24:BG29" si="25">(BE24*BD24)+BF24</f>
        <v>0</v>
      </c>
      <c r="BI24" s="155"/>
      <c r="BJ24" s="175"/>
      <c r="BK24" s="157" t="s">
        <v>78</v>
      </c>
      <c r="BL24" s="157"/>
      <c r="BM24" s="176"/>
      <c r="BN24" s="159"/>
      <c r="BO24" s="177"/>
      <c r="BP24" s="153">
        <f>(BO24*BN24)*19%</f>
        <v>0</v>
      </c>
      <c r="BQ24" s="154">
        <f t="shared" ref="BQ24:BQ29" si="26">(BO24*BN24)+BP24</f>
        <v>0</v>
      </c>
      <c r="BS24" s="155"/>
      <c r="BT24" s="175"/>
      <c r="BU24" s="157" t="s">
        <v>78</v>
      </c>
      <c r="BV24" s="157"/>
      <c r="BW24" s="176"/>
      <c r="BX24" s="159"/>
      <c r="BY24" s="177"/>
      <c r="BZ24" s="153">
        <f>(BY24*BX24)*19%</f>
        <v>0</v>
      </c>
      <c r="CA24" s="154">
        <f t="shared" ref="CA24:CA29" si="27">(BY24*BX24)+BZ24</f>
        <v>0</v>
      </c>
      <c r="CC24" s="155"/>
      <c r="CD24" s="175"/>
      <c r="CE24" s="157" t="s">
        <v>78</v>
      </c>
      <c r="CF24" s="157"/>
      <c r="CG24" s="176"/>
      <c r="CH24" s="159"/>
      <c r="CI24" s="177"/>
      <c r="CJ24" s="153">
        <f>(CI24*CH24)*19%</f>
        <v>0</v>
      </c>
      <c r="CK24" s="154">
        <f t="shared" ref="CK24:CK29" si="28">(CI24*CH24)+CJ24</f>
        <v>0</v>
      </c>
      <c r="CM24" s="155"/>
      <c r="CN24" s="175"/>
      <c r="CO24" s="157" t="s">
        <v>78</v>
      </c>
      <c r="CP24" s="157"/>
      <c r="CQ24" s="176"/>
      <c r="CR24" s="159"/>
      <c r="CS24" s="177"/>
      <c r="CT24" s="153">
        <f>(CS24*CR24)*19%</f>
        <v>0</v>
      </c>
      <c r="CU24" s="154">
        <f t="shared" ref="CU24:CU29" si="29">(CS24*CR24)+CT24</f>
        <v>0</v>
      </c>
      <c r="CW24" s="155"/>
      <c r="CX24" s="175"/>
      <c r="CY24" s="157" t="s">
        <v>78</v>
      </c>
      <c r="CZ24" s="157"/>
      <c r="DA24" s="176"/>
      <c r="DB24" s="159"/>
      <c r="DC24" s="177"/>
      <c r="DD24" s="153">
        <f>(DC24*DB24)*19%</f>
        <v>0</v>
      </c>
      <c r="DE24" s="154">
        <f t="shared" ref="DE24:DE29" si="30">(DC24*DB24)+DD24</f>
        <v>0</v>
      </c>
    </row>
    <row r="25" spans="1:109" s="11" customFormat="1" ht="150" customHeight="1" outlineLevel="1" x14ac:dyDescent="0.25">
      <c r="A25" s="155"/>
      <c r="B25" s="171"/>
      <c r="C25" s="149" t="s">
        <v>78</v>
      </c>
      <c r="D25" s="149"/>
      <c r="E25" s="150"/>
      <c r="F25" s="151"/>
      <c r="G25" s="173"/>
      <c r="H25" s="153">
        <f t="shared" ref="H25:H29" si="31">(G25*F25)*19%</f>
        <v>0</v>
      </c>
      <c r="I25" s="154">
        <f t="shared" si="22"/>
        <v>0</v>
      </c>
      <c r="K25" s="155"/>
      <c r="L25" s="171"/>
      <c r="M25" s="149" t="s">
        <v>78</v>
      </c>
      <c r="N25" s="149"/>
      <c r="O25" s="150"/>
      <c r="P25" s="151"/>
      <c r="Q25" s="173"/>
      <c r="R25" s="153">
        <f t="shared" ref="R25:R29" si="32">(Q25*P25)*19%</f>
        <v>0</v>
      </c>
      <c r="S25" s="154">
        <f t="shared" si="23"/>
        <v>0</v>
      </c>
      <c r="U25" s="155"/>
      <c r="V25" s="140" t="s">
        <v>83</v>
      </c>
      <c r="W25" s="149" t="s">
        <v>78</v>
      </c>
      <c r="X25" s="149" t="s">
        <v>80</v>
      </c>
      <c r="Y25" s="150" t="s">
        <v>84</v>
      </c>
      <c r="Z25" s="151">
        <v>1</v>
      </c>
      <c r="AA25" s="152">
        <v>25800000</v>
      </c>
      <c r="AB25" s="153">
        <f t="shared" ref="AB25:AB29" si="33">(Z25*AA25)*19%</f>
        <v>4902000</v>
      </c>
      <c r="AC25" s="154">
        <f t="shared" ref="AC25:AC29" si="34">(Z25*AA25)+AB25</f>
        <v>30702000</v>
      </c>
      <c r="AE25" s="155"/>
      <c r="AF25" s="140" t="s">
        <v>83</v>
      </c>
      <c r="AG25" s="149" t="s">
        <v>78</v>
      </c>
      <c r="AH25" s="149" t="s">
        <v>80</v>
      </c>
      <c r="AI25" s="150" t="s">
        <v>84</v>
      </c>
      <c r="AJ25" s="151">
        <v>1</v>
      </c>
      <c r="AK25" s="152">
        <v>25800000</v>
      </c>
      <c r="AL25" s="153">
        <f t="shared" ref="AL25:AL28" si="35">(AJ25*AK25)*19%</f>
        <v>4902000</v>
      </c>
      <c r="AM25" s="154">
        <f t="shared" ref="AM25:AM28" si="36">(AJ25*AK25)+AL25</f>
        <v>30702000</v>
      </c>
      <c r="AO25" s="155"/>
      <c r="AP25" s="171"/>
      <c r="AQ25" s="149" t="s">
        <v>78</v>
      </c>
      <c r="AR25" s="149"/>
      <c r="AS25" s="150"/>
      <c r="AT25" s="151"/>
      <c r="AU25" s="173"/>
      <c r="AV25" s="153">
        <f t="shared" ref="AV25:AV29" si="37">(AU25*AT25)*19%</f>
        <v>0</v>
      </c>
      <c r="AW25" s="154">
        <f t="shared" si="24"/>
        <v>0</v>
      </c>
      <c r="AY25" s="155"/>
      <c r="AZ25" s="171"/>
      <c r="BA25" s="149" t="s">
        <v>78</v>
      </c>
      <c r="BB25" s="149"/>
      <c r="BC25" s="150"/>
      <c r="BD25" s="151"/>
      <c r="BE25" s="173"/>
      <c r="BF25" s="153">
        <f t="shared" ref="BF25:BF29" si="38">(BE25*BD25)*19%</f>
        <v>0</v>
      </c>
      <c r="BG25" s="154">
        <f t="shared" si="25"/>
        <v>0</v>
      </c>
      <c r="BI25" s="155"/>
      <c r="BJ25" s="171"/>
      <c r="BK25" s="149" t="s">
        <v>78</v>
      </c>
      <c r="BL25" s="149"/>
      <c r="BM25" s="150"/>
      <c r="BN25" s="151"/>
      <c r="BO25" s="173"/>
      <c r="BP25" s="153">
        <f t="shared" ref="BP25:BP29" si="39">(BO25*BN25)*19%</f>
        <v>0</v>
      </c>
      <c r="BQ25" s="154">
        <f t="shared" si="26"/>
        <v>0</v>
      </c>
      <c r="BS25" s="155"/>
      <c r="BT25" s="171"/>
      <c r="BU25" s="149" t="s">
        <v>78</v>
      </c>
      <c r="BV25" s="149"/>
      <c r="BW25" s="150"/>
      <c r="BX25" s="151"/>
      <c r="BY25" s="173"/>
      <c r="BZ25" s="153">
        <f t="shared" ref="BZ25:BZ29" si="40">(BY25*BX25)*19%</f>
        <v>0</v>
      </c>
      <c r="CA25" s="154">
        <f t="shared" si="27"/>
        <v>0</v>
      </c>
      <c r="CC25" s="155"/>
      <c r="CD25" s="171"/>
      <c r="CE25" s="149" t="s">
        <v>78</v>
      </c>
      <c r="CF25" s="149"/>
      <c r="CG25" s="150"/>
      <c r="CH25" s="151"/>
      <c r="CI25" s="173"/>
      <c r="CJ25" s="153">
        <f t="shared" ref="CJ25:CJ29" si="41">(CI25*CH25)*19%</f>
        <v>0</v>
      </c>
      <c r="CK25" s="154">
        <f t="shared" si="28"/>
        <v>0</v>
      </c>
      <c r="CM25" s="155"/>
      <c r="CN25" s="171"/>
      <c r="CO25" s="149" t="s">
        <v>78</v>
      </c>
      <c r="CP25" s="149"/>
      <c r="CQ25" s="150"/>
      <c r="CR25" s="151"/>
      <c r="CS25" s="173"/>
      <c r="CT25" s="153">
        <f t="shared" ref="CT25:CT29" si="42">(CS25*CR25)*19%</f>
        <v>0</v>
      </c>
      <c r="CU25" s="154">
        <f t="shared" si="29"/>
        <v>0</v>
      </c>
      <c r="CW25" s="155"/>
      <c r="CX25" s="171"/>
      <c r="CY25" s="149" t="s">
        <v>78</v>
      </c>
      <c r="CZ25" s="149"/>
      <c r="DA25" s="150"/>
      <c r="DB25" s="151"/>
      <c r="DC25" s="173"/>
      <c r="DD25" s="153">
        <f t="shared" ref="DD25:DD29" si="43">(DC25*DB25)*19%</f>
        <v>0</v>
      </c>
      <c r="DE25" s="154">
        <f t="shared" si="30"/>
        <v>0</v>
      </c>
    </row>
    <row r="26" spans="1:109" s="11" customFormat="1" ht="143.1" customHeight="1" outlineLevel="1" x14ac:dyDescent="0.25">
      <c r="A26" s="155"/>
      <c r="B26" s="140"/>
      <c r="C26" s="149" t="s">
        <v>78</v>
      </c>
      <c r="D26" s="149"/>
      <c r="E26" s="168"/>
      <c r="F26" s="151"/>
      <c r="G26" s="152"/>
      <c r="H26" s="153">
        <f t="shared" si="31"/>
        <v>0</v>
      </c>
      <c r="I26" s="162">
        <f t="shared" si="22"/>
        <v>0</v>
      </c>
      <c r="K26" s="155"/>
      <c r="L26" s="140"/>
      <c r="M26" s="149" t="s">
        <v>78</v>
      </c>
      <c r="N26" s="149"/>
      <c r="O26" s="168"/>
      <c r="P26" s="151"/>
      <c r="Q26" s="152"/>
      <c r="R26" s="153">
        <f t="shared" si="32"/>
        <v>0</v>
      </c>
      <c r="S26" s="162">
        <f t="shared" si="23"/>
        <v>0</v>
      </c>
      <c r="U26" s="155"/>
      <c r="V26" s="141" t="s">
        <v>85</v>
      </c>
      <c r="W26" s="149" t="s">
        <v>78</v>
      </c>
      <c r="X26" s="149" t="s">
        <v>80</v>
      </c>
      <c r="Y26" s="150" t="s">
        <v>81</v>
      </c>
      <c r="Z26" s="151">
        <v>1</v>
      </c>
      <c r="AA26" s="152">
        <v>1580000</v>
      </c>
      <c r="AB26" s="153">
        <f t="shared" si="33"/>
        <v>300200</v>
      </c>
      <c r="AC26" s="154">
        <f t="shared" si="34"/>
        <v>1880200</v>
      </c>
      <c r="AE26" s="155"/>
      <c r="AF26" s="141" t="s">
        <v>85</v>
      </c>
      <c r="AG26" s="149" t="s">
        <v>78</v>
      </c>
      <c r="AH26" s="149" t="s">
        <v>80</v>
      </c>
      <c r="AI26" s="150" t="s">
        <v>81</v>
      </c>
      <c r="AJ26" s="151">
        <v>1</v>
      </c>
      <c r="AK26" s="152">
        <v>1580000</v>
      </c>
      <c r="AL26" s="153">
        <f t="shared" si="35"/>
        <v>300200</v>
      </c>
      <c r="AM26" s="154">
        <f t="shared" si="36"/>
        <v>1880200</v>
      </c>
      <c r="AO26" s="155"/>
      <c r="AP26" s="140"/>
      <c r="AQ26" s="149" t="s">
        <v>78</v>
      </c>
      <c r="AR26" s="149"/>
      <c r="AS26" s="168"/>
      <c r="AT26" s="151"/>
      <c r="AU26" s="152"/>
      <c r="AV26" s="153">
        <f t="shared" si="37"/>
        <v>0</v>
      </c>
      <c r="AW26" s="162">
        <f t="shared" si="24"/>
        <v>0</v>
      </c>
      <c r="AY26" s="155"/>
      <c r="AZ26" s="140"/>
      <c r="BA26" s="149" t="s">
        <v>78</v>
      </c>
      <c r="BB26" s="149"/>
      <c r="BC26" s="168"/>
      <c r="BD26" s="151"/>
      <c r="BE26" s="152"/>
      <c r="BF26" s="153">
        <f t="shared" si="38"/>
        <v>0</v>
      </c>
      <c r="BG26" s="162">
        <f t="shared" si="25"/>
        <v>0</v>
      </c>
      <c r="BI26" s="155"/>
      <c r="BJ26" s="140"/>
      <c r="BK26" s="149" t="s">
        <v>78</v>
      </c>
      <c r="BL26" s="149"/>
      <c r="BM26" s="168"/>
      <c r="BN26" s="151"/>
      <c r="BO26" s="152"/>
      <c r="BP26" s="153">
        <f t="shared" si="39"/>
        <v>0</v>
      </c>
      <c r="BQ26" s="162">
        <f t="shared" si="26"/>
        <v>0</v>
      </c>
      <c r="BS26" s="155"/>
      <c r="BT26" s="140"/>
      <c r="BU26" s="149" t="s">
        <v>78</v>
      </c>
      <c r="BV26" s="149"/>
      <c r="BW26" s="168"/>
      <c r="BX26" s="151"/>
      <c r="BY26" s="152"/>
      <c r="BZ26" s="153">
        <f t="shared" si="40"/>
        <v>0</v>
      </c>
      <c r="CA26" s="162">
        <f t="shared" si="27"/>
        <v>0</v>
      </c>
      <c r="CC26" s="155"/>
      <c r="CD26" s="140"/>
      <c r="CE26" s="149" t="s">
        <v>78</v>
      </c>
      <c r="CF26" s="149"/>
      <c r="CG26" s="168"/>
      <c r="CH26" s="151"/>
      <c r="CI26" s="152"/>
      <c r="CJ26" s="153">
        <f t="shared" si="41"/>
        <v>0</v>
      </c>
      <c r="CK26" s="162">
        <f t="shared" si="28"/>
        <v>0</v>
      </c>
      <c r="CM26" s="155"/>
      <c r="CN26" s="140"/>
      <c r="CO26" s="149" t="s">
        <v>78</v>
      </c>
      <c r="CP26" s="149"/>
      <c r="CQ26" s="168"/>
      <c r="CR26" s="151"/>
      <c r="CS26" s="152"/>
      <c r="CT26" s="153">
        <f t="shared" si="42"/>
        <v>0</v>
      </c>
      <c r="CU26" s="162">
        <f t="shared" si="29"/>
        <v>0</v>
      </c>
      <c r="CW26" s="155"/>
      <c r="CX26" s="140"/>
      <c r="CY26" s="149" t="s">
        <v>78</v>
      </c>
      <c r="CZ26" s="149"/>
      <c r="DA26" s="168"/>
      <c r="DB26" s="151"/>
      <c r="DC26" s="152"/>
      <c r="DD26" s="153">
        <f t="shared" si="43"/>
        <v>0</v>
      </c>
      <c r="DE26" s="162">
        <f t="shared" si="30"/>
        <v>0</v>
      </c>
    </row>
    <row r="27" spans="1:109" ht="188.4" customHeight="1" outlineLevel="1" x14ac:dyDescent="0.25">
      <c r="A27" s="28"/>
      <c r="B27" s="21"/>
      <c r="C27" s="20" t="s">
        <v>78</v>
      </c>
      <c r="D27" s="20"/>
      <c r="E27" s="19"/>
      <c r="F27" s="18"/>
      <c r="G27" s="17"/>
      <c r="H27" s="115">
        <f t="shared" si="31"/>
        <v>0</v>
      </c>
      <c r="I27" s="15">
        <f t="shared" si="22"/>
        <v>0</v>
      </c>
      <c r="K27" s="28"/>
      <c r="L27" s="21"/>
      <c r="M27" s="20" t="s">
        <v>78</v>
      </c>
      <c r="N27" s="20"/>
      <c r="O27" s="19"/>
      <c r="P27" s="18"/>
      <c r="Q27" s="17"/>
      <c r="R27" s="115">
        <f t="shared" si="32"/>
        <v>0</v>
      </c>
      <c r="S27" s="15">
        <f t="shared" si="23"/>
        <v>0</v>
      </c>
      <c r="U27" s="28"/>
      <c r="V27" s="141" t="s">
        <v>86</v>
      </c>
      <c r="W27" s="20" t="s">
        <v>78</v>
      </c>
      <c r="X27" s="20" t="s">
        <v>80</v>
      </c>
      <c r="Y27" s="52" t="s">
        <v>87</v>
      </c>
      <c r="Z27" s="18">
        <v>1</v>
      </c>
      <c r="AA27" s="17">
        <v>18600000</v>
      </c>
      <c r="AB27" s="115">
        <f t="shared" si="33"/>
        <v>3534000</v>
      </c>
      <c r="AC27" s="116">
        <f t="shared" si="34"/>
        <v>22134000</v>
      </c>
      <c r="AE27" s="28"/>
      <c r="AF27" s="141" t="s">
        <v>86</v>
      </c>
      <c r="AG27" s="20" t="s">
        <v>78</v>
      </c>
      <c r="AH27" s="20" t="s">
        <v>80</v>
      </c>
      <c r="AI27" s="52" t="s">
        <v>87</v>
      </c>
      <c r="AJ27" s="18">
        <v>1</v>
      </c>
      <c r="AK27" s="17">
        <v>18600000</v>
      </c>
      <c r="AL27" s="115">
        <f t="shared" si="35"/>
        <v>3534000</v>
      </c>
      <c r="AM27" s="116">
        <f t="shared" si="36"/>
        <v>22134000</v>
      </c>
      <c r="AO27" s="28"/>
      <c r="AP27" s="21"/>
      <c r="AQ27" s="20" t="s">
        <v>78</v>
      </c>
      <c r="AR27" s="20"/>
      <c r="AS27" s="19"/>
      <c r="AT27" s="18"/>
      <c r="AU27" s="17"/>
      <c r="AV27" s="115">
        <f t="shared" si="37"/>
        <v>0</v>
      </c>
      <c r="AW27" s="15">
        <f t="shared" si="24"/>
        <v>0</v>
      </c>
      <c r="AY27" s="28"/>
      <c r="AZ27" s="21"/>
      <c r="BA27" s="20" t="s">
        <v>78</v>
      </c>
      <c r="BB27" s="20"/>
      <c r="BC27" s="19"/>
      <c r="BD27" s="18"/>
      <c r="BE27" s="17"/>
      <c r="BF27" s="115">
        <f t="shared" si="38"/>
        <v>0</v>
      </c>
      <c r="BG27" s="15">
        <f t="shared" si="25"/>
        <v>0</v>
      </c>
      <c r="BI27" s="28"/>
      <c r="BJ27" s="21"/>
      <c r="BK27" s="20" t="s">
        <v>78</v>
      </c>
      <c r="BL27" s="20"/>
      <c r="BM27" s="19"/>
      <c r="BN27" s="18"/>
      <c r="BO27" s="17"/>
      <c r="BP27" s="115">
        <f t="shared" si="39"/>
        <v>0</v>
      </c>
      <c r="BQ27" s="15">
        <f t="shared" si="26"/>
        <v>0</v>
      </c>
      <c r="BS27" s="28"/>
      <c r="BT27" s="21"/>
      <c r="BU27" s="20" t="s">
        <v>78</v>
      </c>
      <c r="BV27" s="20"/>
      <c r="BW27" s="19"/>
      <c r="BX27" s="18"/>
      <c r="BY27" s="17"/>
      <c r="BZ27" s="115">
        <f t="shared" si="40"/>
        <v>0</v>
      </c>
      <c r="CA27" s="15">
        <f t="shared" si="27"/>
        <v>0</v>
      </c>
      <c r="CC27" s="28"/>
      <c r="CD27" s="21"/>
      <c r="CE27" s="20" t="s">
        <v>78</v>
      </c>
      <c r="CF27" s="20"/>
      <c r="CG27" s="19"/>
      <c r="CH27" s="18"/>
      <c r="CI27" s="17"/>
      <c r="CJ27" s="115">
        <f t="shared" si="41"/>
        <v>0</v>
      </c>
      <c r="CK27" s="15">
        <f t="shared" si="28"/>
        <v>0</v>
      </c>
      <c r="CM27" s="28"/>
      <c r="CN27" s="21"/>
      <c r="CO27" s="20" t="s">
        <v>78</v>
      </c>
      <c r="CP27" s="20"/>
      <c r="CQ27" s="19"/>
      <c r="CR27" s="18"/>
      <c r="CS27" s="17"/>
      <c r="CT27" s="115">
        <f t="shared" si="42"/>
        <v>0</v>
      </c>
      <c r="CU27" s="15">
        <f t="shared" si="29"/>
        <v>0</v>
      </c>
      <c r="CW27" s="28"/>
      <c r="CX27" s="21"/>
      <c r="CY27" s="20" t="s">
        <v>78</v>
      </c>
      <c r="CZ27" s="20"/>
      <c r="DA27" s="19"/>
      <c r="DB27" s="18"/>
      <c r="DC27" s="17"/>
      <c r="DD27" s="115">
        <f t="shared" si="43"/>
        <v>0</v>
      </c>
      <c r="DE27" s="15">
        <f t="shared" si="30"/>
        <v>0</v>
      </c>
    </row>
    <row r="28" spans="1:109" s="11" customFormat="1" ht="184.35" customHeight="1" outlineLevel="1" x14ac:dyDescent="0.25">
      <c r="A28" s="155"/>
      <c r="B28" s="140"/>
      <c r="C28" s="149" t="s">
        <v>78</v>
      </c>
      <c r="D28" s="149"/>
      <c r="E28" s="168"/>
      <c r="F28" s="151"/>
      <c r="G28" s="152"/>
      <c r="H28" s="153">
        <f t="shared" si="31"/>
        <v>0</v>
      </c>
      <c r="I28" s="162">
        <f t="shared" si="22"/>
        <v>0</v>
      </c>
      <c r="K28" s="155"/>
      <c r="L28" s="140"/>
      <c r="M28" s="149" t="s">
        <v>78</v>
      </c>
      <c r="N28" s="149"/>
      <c r="O28" s="168"/>
      <c r="P28" s="151"/>
      <c r="Q28" s="152"/>
      <c r="R28" s="153">
        <f t="shared" si="32"/>
        <v>0</v>
      </c>
      <c r="S28" s="162">
        <f t="shared" si="23"/>
        <v>0</v>
      </c>
      <c r="U28" s="155"/>
      <c r="V28" s="141" t="s">
        <v>88</v>
      </c>
      <c r="W28" s="149" t="s">
        <v>78</v>
      </c>
      <c r="X28" s="149" t="s">
        <v>80</v>
      </c>
      <c r="Y28" s="150" t="s">
        <v>81</v>
      </c>
      <c r="Z28" s="151">
        <v>1</v>
      </c>
      <c r="AA28" s="152">
        <v>8600000</v>
      </c>
      <c r="AB28" s="153">
        <f t="shared" si="33"/>
        <v>1634000</v>
      </c>
      <c r="AC28" s="154">
        <f t="shared" si="34"/>
        <v>10234000</v>
      </c>
      <c r="AE28" s="155"/>
      <c r="AF28" s="141" t="s">
        <v>88</v>
      </c>
      <c r="AG28" s="149" t="s">
        <v>78</v>
      </c>
      <c r="AH28" s="149" t="s">
        <v>80</v>
      </c>
      <c r="AI28" s="150" t="s">
        <v>81</v>
      </c>
      <c r="AJ28" s="151">
        <v>1</v>
      </c>
      <c r="AK28" s="152">
        <v>8600000</v>
      </c>
      <c r="AL28" s="153">
        <f t="shared" si="35"/>
        <v>1634000</v>
      </c>
      <c r="AM28" s="154">
        <f t="shared" si="36"/>
        <v>10234000</v>
      </c>
      <c r="AO28" s="155"/>
      <c r="AP28" s="140"/>
      <c r="AQ28" s="149" t="s">
        <v>78</v>
      </c>
      <c r="AR28" s="149"/>
      <c r="AS28" s="168"/>
      <c r="AT28" s="151"/>
      <c r="AU28" s="152"/>
      <c r="AV28" s="153">
        <f t="shared" si="37"/>
        <v>0</v>
      </c>
      <c r="AW28" s="162">
        <f t="shared" si="24"/>
        <v>0</v>
      </c>
      <c r="AY28" s="155"/>
      <c r="AZ28" s="140"/>
      <c r="BA28" s="149" t="s">
        <v>78</v>
      </c>
      <c r="BB28" s="149"/>
      <c r="BC28" s="168"/>
      <c r="BD28" s="151"/>
      <c r="BE28" s="152"/>
      <c r="BF28" s="153">
        <f t="shared" si="38"/>
        <v>0</v>
      </c>
      <c r="BG28" s="162">
        <f t="shared" si="25"/>
        <v>0</v>
      </c>
      <c r="BI28" s="155"/>
      <c r="BJ28" s="140"/>
      <c r="BK28" s="149" t="s">
        <v>78</v>
      </c>
      <c r="BL28" s="149"/>
      <c r="BM28" s="168"/>
      <c r="BN28" s="151"/>
      <c r="BO28" s="152"/>
      <c r="BP28" s="153">
        <f t="shared" si="39"/>
        <v>0</v>
      </c>
      <c r="BQ28" s="162">
        <f t="shared" si="26"/>
        <v>0</v>
      </c>
      <c r="BS28" s="155"/>
      <c r="BT28" s="140"/>
      <c r="BU28" s="149" t="s">
        <v>78</v>
      </c>
      <c r="BV28" s="149"/>
      <c r="BW28" s="168"/>
      <c r="BX28" s="151"/>
      <c r="BY28" s="152"/>
      <c r="BZ28" s="153">
        <f t="shared" si="40"/>
        <v>0</v>
      </c>
      <c r="CA28" s="162">
        <f t="shared" si="27"/>
        <v>0</v>
      </c>
      <c r="CC28" s="155"/>
      <c r="CD28" s="140"/>
      <c r="CE28" s="149" t="s">
        <v>78</v>
      </c>
      <c r="CF28" s="149"/>
      <c r="CG28" s="168"/>
      <c r="CH28" s="151"/>
      <c r="CI28" s="152"/>
      <c r="CJ28" s="153">
        <f t="shared" si="41"/>
        <v>0</v>
      </c>
      <c r="CK28" s="162">
        <f t="shared" si="28"/>
        <v>0</v>
      </c>
      <c r="CM28" s="155"/>
      <c r="CN28" s="140"/>
      <c r="CO28" s="149" t="s">
        <v>78</v>
      </c>
      <c r="CP28" s="149"/>
      <c r="CQ28" s="168"/>
      <c r="CR28" s="151"/>
      <c r="CS28" s="152"/>
      <c r="CT28" s="153">
        <f t="shared" si="42"/>
        <v>0</v>
      </c>
      <c r="CU28" s="162">
        <f t="shared" si="29"/>
        <v>0</v>
      </c>
      <c r="CW28" s="155"/>
      <c r="CX28" s="140"/>
      <c r="CY28" s="149" t="s">
        <v>78</v>
      </c>
      <c r="CZ28" s="149"/>
      <c r="DA28" s="168"/>
      <c r="DB28" s="151"/>
      <c r="DC28" s="152"/>
      <c r="DD28" s="153">
        <f t="shared" si="43"/>
        <v>0</v>
      </c>
      <c r="DE28" s="162">
        <f t="shared" si="30"/>
        <v>0</v>
      </c>
    </row>
    <row r="29" spans="1:109" s="11" customFormat="1" ht="27.75" customHeight="1" outlineLevel="1" thickBot="1" x14ac:dyDescent="0.3">
      <c r="A29" s="182"/>
      <c r="B29" s="141"/>
      <c r="C29" s="149" t="s">
        <v>78</v>
      </c>
      <c r="D29" s="149"/>
      <c r="E29" s="168"/>
      <c r="F29" s="151"/>
      <c r="G29" s="152"/>
      <c r="H29" s="153">
        <f t="shared" si="31"/>
        <v>0</v>
      </c>
      <c r="I29" s="162">
        <f t="shared" si="22"/>
        <v>0</v>
      </c>
      <c r="K29" s="182"/>
      <c r="L29" s="141"/>
      <c r="M29" s="149" t="s">
        <v>78</v>
      </c>
      <c r="N29" s="149"/>
      <c r="O29" s="168"/>
      <c r="P29" s="151"/>
      <c r="Q29" s="152"/>
      <c r="R29" s="153">
        <f t="shared" si="32"/>
        <v>0</v>
      </c>
      <c r="S29" s="162">
        <f t="shared" si="23"/>
        <v>0</v>
      </c>
      <c r="U29" s="182"/>
      <c r="V29" s="141" t="s">
        <v>89</v>
      </c>
      <c r="W29" s="149" t="s">
        <v>78</v>
      </c>
      <c r="X29" s="149" t="s">
        <v>80</v>
      </c>
      <c r="Y29" s="150" t="s">
        <v>81</v>
      </c>
      <c r="Z29" s="151">
        <v>1</v>
      </c>
      <c r="AA29" s="152">
        <v>680000</v>
      </c>
      <c r="AB29" s="153">
        <f t="shared" si="33"/>
        <v>129200</v>
      </c>
      <c r="AC29" s="154">
        <f t="shared" si="34"/>
        <v>809200</v>
      </c>
      <c r="AE29" s="182"/>
      <c r="AF29" s="141"/>
      <c r="AG29" s="149" t="s">
        <v>78</v>
      </c>
      <c r="AH29" s="149"/>
      <c r="AI29" s="168"/>
      <c r="AJ29" s="151"/>
      <c r="AK29" s="152"/>
      <c r="AL29" s="153">
        <f t="shared" ref="AL29" si="44">(AK29*AJ29)*19%</f>
        <v>0</v>
      </c>
      <c r="AM29" s="162">
        <f t="shared" ref="AM29" si="45">(AK29*AJ29)+AL29</f>
        <v>0</v>
      </c>
      <c r="AO29" s="182"/>
      <c r="AP29" s="141"/>
      <c r="AQ29" s="149" t="s">
        <v>78</v>
      </c>
      <c r="AR29" s="149"/>
      <c r="AS29" s="168"/>
      <c r="AT29" s="151"/>
      <c r="AU29" s="152"/>
      <c r="AV29" s="153">
        <f t="shared" si="37"/>
        <v>0</v>
      </c>
      <c r="AW29" s="162">
        <f t="shared" si="24"/>
        <v>0</v>
      </c>
      <c r="AY29" s="182"/>
      <c r="AZ29" s="141"/>
      <c r="BA29" s="149" t="s">
        <v>78</v>
      </c>
      <c r="BB29" s="149"/>
      <c r="BC29" s="168"/>
      <c r="BD29" s="151"/>
      <c r="BE29" s="152"/>
      <c r="BF29" s="153">
        <f t="shared" si="38"/>
        <v>0</v>
      </c>
      <c r="BG29" s="162">
        <f t="shared" si="25"/>
        <v>0</v>
      </c>
      <c r="BI29" s="182"/>
      <c r="BJ29" s="141"/>
      <c r="BK29" s="149" t="s">
        <v>78</v>
      </c>
      <c r="BL29" s="149"/>
      <c r="BM29" s="168"/>
      <c r="BN29" s="151"/>
      <c r="BO29" s="152"/>
      <c r="BP29" s="153">
        <f t="shared" si="39"/>
        <v>0</v>
      </c>
      <c r="BQ29" s="162">
        <f t="shared" si="26"/>
        <v>0</v>
      </c>
      <c r="BS29" s="182"/>
      <c r="BT29" s="141"/>
      <c r="BU29" s="149" t="s">
        <v>78</v>
      </c>
      <c r="BV29" s="149"/>
      <c r="BW29" s="168"/>
      <c r="BX29" s="151"/>
      <c r="BY29" s="152"/>
      <c r="BZ29" s="153">
        <f t="shared" si="40"/>
        <v>0</v>
      </c>
      <c r="CA29" s="162">
        <f t="shared" si="27"/>
        <v>0</v>
      </c>
      <c r="CC29" s="182"/>
      <c r="CD29" s="141"/>
      <c r="CE29" s="149" t="s">
        <v>78</v>
      </c>
      <c r="CF29" s="149"/>
      <c r="CG29" s="168"/>
      <c r="CH29" s="151"/>
      <c r="CI29" s="152"/>
      <c r="CJ29" s="153">
        <f t="shared" si="41"/>
        <v>0</v>
      </c>
      <c r="CK29" s="162">
        <f t="shared" si="28"/>
        <v>0</v>
      </c>
      <c r="CM29" s="182"/>
      <c r="CN29" s="141"/>
      <c r="CO29" s="149" t="s">
        <v>78</v>
      </c>
      <c r="CP29" s="149"/>
      <c r="CQ29" s="168"/>
      <c r="CR29" s="151"/>
      <c r="CS29" s="152"/>
      <c r="CT29" s="153">
        <f t="shared" si="42"/>
        <v>0</v>
      </c>
      <c r="CU29" s="162">
        <f t="shared" si="29"/>
        <v>0</v>
      </c>
      <c r="CW29" s="182"/>
      <c r="CX29" s="141"/>
      <c r="CY29" s="149" t="s">
        <v>78</v>
      </c>
      <c r="CZ29" s="149"/>
      <c r="DA29" s="168"/>
      <c r="DB29" s="151"/>
      <c r="DC29" s="152"/>
      <c r="DD29" s="153">
        <f t="shared" si="43"/>
        <v>0</v>
      </c>
      <c r="DE29" s="162">
        <f t="shared" si="30"/>
        <v>0</v>
      </c>
    </row>
    <row r="30" spans="1:109" ht="15.75" customHeight="1" outlineLevel="1" thickBot="1" x14ac:dyDescent="0.3">
      <c r="A30" s="30"/>
      <c r="B30" s="224" t="s">
        <v>19</v>
      </c>
      <c r="C30" s="225"/>
      <c r="D30" s="225"/>
      <c r="E30" s="225"/>
      <c r="F30" s="225"/>
      <c r="G30" s="226"/>
      <c r="H30" s="29">
        <f>SUM(H31:H36)</f>
        <v>0</v>
      </c>
      <c r="I30" s="29">
        <f>SUM(I31:I36)</f>
        <v>0</v>
      </c>
      <c r="K30" s="30"/>
      <c r="L30" s="224" t="s">
        <v>19</v>
      </c>
      <c r="M30" s="225"/>
      <c r="N30" s="225"/>
      <c r="O30" s="225"/>
      <c r="P30" s="225"/>
      <c r="Q30" s="226"/>
      <c r="R30" s="29">
        <f>SUM(R31:R36)</f>
        <v>0</v>
      </c>
      <c r="S30" s="29">
        <f>SUM(S31:S36)</f>
        <v>0</v>
      </c>
      <c r="U30" s="30"/>
      <c r="V30" s="224" t="s">
        <v>19</v>
      </c>
      <c r="W30" s="225"/>
      <c r="X30" s="225"/>
      <c r="Y30" s="225"/>
      <c r="Z30" s="225"/>
      <c r="AA30" s="226"/>
      <c r="AB30" s="29">
        <f>SUM(AB31:AB36)</f>
        <v>152000</v>
      </c>
      <c r="AC30" s="29">
        <f>SUM(AC31:AC36)</f>
        <v>952000</v>
      </c>
      <c r="AE30" s="30"/>
      <c r="AF30" s="224" t="s">
        <v>19</v>
      </c>
      <c r="AG30" s="225"/>
      <c r="AH30" s="225"/>
      <c r="AI30" s="225"/>
      <c r="AJ30" s="225"/>
      <c r="AK30" s="226"/>
      <c r="AL30" s="29">
        <f>SUM(AL31:AL36)</f>
        <v>824600</v>
      </c>
      <c r="AM30" s="29">
        <f>SUM(AM31:AM36)</f>
        <v>5164600</v>
      </c>
      <c r="AO30" s="30"/>
      <c r="AP30" s="224" t="s">
        <v>19</v>
      </c>
      <c r="AQ30" s="225"/>
      <c r="AR30" s="225"/>
      <c r="AS30" s="225"/>
      <c r="AT30" s="225"/>
      <c r="AU30" s="226"/>
      <c r="AV30" s="29">
        <f>SUM(AV31:AV36)</f>
        <v>870200</v>
      </c>
      <c r="AW30" s="29">
        <f>SUM(AW31:AW36)</f>
        <v>5450200</v>
      </c>
      <c r="AY30" s="30"/>
      <c r="AZ30" s="224" t="s">
        <v>19</v>
      </c>
      <c r="BA30" s="225"/>
      <c r="BB30" s="225"/>
      <c r="BC30" s="225"/>
      <c r="BD30" s="225"/>
      <c r="BE30" s="226"/>
      <c r="BF30" s="29">
        <f>SUM(BF31:BF36)</f>
        <v>0</v>
      </c>
      <c r="BG30" s="29">
        <f>SUM(BG31:BG36)</f>
        <v>0</v>
      </c>
      <c r="BI30" s="30"/>
      <c r="BJ30" s="224" t="s">
        <v>19</v>
      </c>
      <c r="BK30" s="225"/>
      <c r="BL30" s="225"/>
      <c r="BM30" s="225"/>
      <c r="BN30" s="225"/>
      <c r="BO30" s="226"/>
      <c r="BP30" s="29">
        <f>SUM(BP31:BP36)</f>
        <v>0</v>
      </c>
      <c r="BQ30" s="29">
        <f>SUM(BQ31:BQ36)</f>
        <v>0</v>
      </c>
      <c r="BS30" s="30"/>
      <c r="BT30" s="224" t="s">
        <v>19</v>
      </c>
      <c r="BU30" s="225"/>
      <c r="BV30" s="225"/>
      <c r="BW30" s="225"/>
      <c r="BX30" s="225"/>
      <c r="BY30" s="226"/>
      <c r="BZ30" s="29">
        <f>SUM(BZ31:BZ36)</f>
        <v>0</v>
      </c>
      <c r="CA30" s="29">
        <f>SUM(CA31:CA36)</f>
        <v>0</v>
      </c>
      <c r="CC30" s="30"/>
      <c r="CD30" s="224" t="s">
        <v>19</v>
      </c>
      <c r="CE30" s="225"/>
      <c r="CF30" s="225"/>
      <c r="CG30" s="225"/>
      <c r="CH30" s="225"/>
      <c r="CI30" s="226"/>
      <c r="CJ30" s="29">
        <f>SUM(CJ31:CJ36)</f>
        <v>0</v>
      </c>
      <c r="CK30" s="29">
        <f>SUM(CK31:CK36)</f>
        <v>0</v>
      </c>
      <c r="CM30" s="30"/>
      <c r="CN30" s="224" t="s">
        <v>19</v>
      </c>
      <c r="CO30" s="225"/>
      <c r="CP30" s="225"/>
      <c r="CQ30" s="225"/>
      <c r="CR30" s="225"/>
      <c r="CS30" s="226"/>
      <c r="CT30" s="29">
        <f>SUM(CT31:CT36)</f>
        <v>0</v>
      </c>
      <c r="CU30" s="29">
        <f>SUM(CU31:CU36)</f>
        <v>0</v>
      </c>
      <c r="CW30" s="30"/>
      <c r="CX30" s="224" t="s">
        <v>19</v>
      </c>
      <c r="CY30" s="225"/>
      <c r="CZ30" s="225"/>
      <c r="DA30" s="225"/>
      <c r="DB30" s="225"/>
      <c r="DC30" s="226"/>
      <c r="DD30" s="29">
        <f>SUM(DD31:DD36)</f>
        <v>0</v>
      </c>
      <c r="DE30" s="29">
        <f>SUM(DE31:DE36)</f>
        <v>0</v>
      </c>
    </row>
    <row r="31" spans="1:109" s="11" customFormat="1" ht="45" customHeight="1" outlineLevel="1" x14ac:dyDescent="0.25">
      <c r="A31" s="155"/>
      <c r="B31" s="181"/>
      <c r="C31" s="157" t="s">
        <v>78</v>
      </c>
      <c r="D31" s="157"/>
      <c r="E31" s="158"/>
      <c r="F31" s="159"/>
      <c r="G31" s="160"/>
      <c r="H31" s="161">
        <f>(G31*F31)*19%</f>
        <v>0</v>
      </c>
      <c r="I31" s="162">
        <f t="shared" ref="I31:I36" si="46">(G31*F31)+H31</f>
        <v>0</v>
      </c>
      <c r="K31" s="155"/>
      <c r="L31" s="181"/>
      <c r="M31" s="157" t="s">
        <v>78</v>
      </c>
      <c r="N31" s="157"/>
      <c r="O31" s="158"/>
      <c r="P31" s="159"/>
      <c r="Q31" s="160"/>
      <c r="R31" s="161">
        <f>(Q31*P31)*19%</f>
        <v>0</v>
      </c>
      <c r="S31" s="162">
        <f t="shared" ref="S31:S36" si="47">(Q31*P31)+R31</f>
        <v>0</v>
      </c>
      <c r="U31" s="155"/>
      <c r="V31" s="181" t="s">
        <v>90</v>
      </c>
      <c r="W31" s="157" t="s">
        <v>78</v>
      </c>
      <c r="X31" s="157" t="s">
        <v>80</v>
      </c>
      <c r="Y31" s="176" t="s">
        <v>81</v>
      </c>
      <c r="Z31" s="159">
        <v>5</v>
      </c>
      <c r="AA31" s="160">
        <v>60000</v>
      </c>
      <c r="AB31" s="161">
        <f>(AA31*Z31)*19%</f>
        <v>57000</v>
      </c>
      <c r="AC31" s="162">
        <f t="shared" ref="AC31:AC36" si="48">(AA31*Z31)+AB31</f>
        <v>357000</v>
      </c>
      <c r="AE31" s="155"/>
      <c r="AF31" s="181" t="s">
        <v>90</v>
      </c>
      <c r="AG31" s="157" t="s">
        <v>78</v>
      </c>
      <c r="AH31" s="157" t="s">
        <v>80</v>
      </c>
      <c r="AI31" s="176" t="s">
        <v>81</v>
      </c>
      <c r="AJ31" s="159">
        <v>5</v>
      </c>
      <c r="AK31" s="160">
        <v>60000</v>
      </c>
      <c r="AL31" s="161">
        <f>(AK31*AJ31)*19%</f>
        <v>57000</v>
      </c>
      <c r="AM31" s="162">
        <f t="shared" ref="AM31:AM32" si="49">(AK31*AJ31)+AL31</f>
        <v>357000</v>
      </c>
      <c r="AO31" s="155"/>
      <c r="AP31" s="140" t="s">
        <v>91</v>
      </c>
      <c r="AQ31" s="149" t="s">
        <v>78</v>
      </c>
      <c r="AR31" s="149" t="s">
        <v>80</v>
      </c>
      <c r="AS31" s="150" t="s">
        <v>92</v>
      </c>
      <c r="AT31" s="151">
        <v>4</v>
      </c>
      <c r="AU31" s="152">
        <v>270000</v>
      </c>
      <c r="AV31" s="161">
        <f t="shared" ref="AV31:AV32" si="50">(AU31*AT31)*19%</f>
        <v>205200</v>
      </c>
      <c r="AW31" s="162">
        <f t="shared" ref="AW31:AW32" si="51">(AU31*AT31)+AV31</f>
        <v>1285200</v>
      </c>
      <c r="AY31" s="155"/>
      <c r="AZ31" s="181"/>
      <c r="BA31" s="157" t="s">
        <v>78</v>
      </c>
      <c r="BB31" s="157"/>
      <c r="BC31" s="158"/>
      <c r="BD31" s="159"/>
      <c r="BE31" s="160"/>
      <c r="BF31" s="161">
        <f>(BE31*BD31)*19%</f>
        <v>0</v>
      </c>
      <c r="BG31" s="162">
        <f t="shared" ref="BG31:BG36" si="52">(BE31*BD31)+BF31</f>
        <v>0</v>
      </c>
      <c r="BI31" s="155"/>
      <c r="BJ31" s="181"/>
      <c r="BK31" s="157" t="s">
        <v>78</v>
      </c>
      <c r="BL31" s="157"/>
      <c r="BM31" s="158"/>
      <c r="BN31" s="159"/>
      <c r="BO31" s="160"/>
      <c r="BP31" s="161">
        <f>(BO31*BN31)*19%</f>
        <v>0</v>
      </c>
      <c r="BQ31" s="162">
        <f t="shared" ref="BQ31:BQ36" si="53">(BO31*BN31)+BP31</f>
        <v>0</v>
      </c>
      <c r="BS31" s="155"/>
      <c r="BT31" s="181"/>
      <c r="BU31" s="157" t="s">
        <v>78</v>
      </c>
      <c r="BV31" s="157"/>
      <c r="BW31" s="158"/>
      <c r="BX31" s="159"/>
      <c r="BY31" s="160"/>
      <c r="BZ31" s="161">
        <f>(BY31*BX31)*19%</f>
        <v>0</v>
      </c>
      <c r="CA31" s="162">
        <f t="shared" ref="CA31:CA36" si="54">(BY31*BX31)+BZ31</f>
        <v>0</v>
      </c>
      <c r="CC31" s="155"/>
      <c r="CD31" s="181"/>
      <c r="CE31" s="157" t="s">
        <v>78</v>
      </c>
      <c r="CF31" s="157"/>
      <c r="CG31" s="158"/>
      <c r="CH31" s="159"/>
      <c r="CI31" s="160"/>
      <c r="CJ31" s="161">
        <f>(CI31*CH31)*19%</f>
        <v>0</v>
      </c>
      <c r="CK31" s="162">
        <f t="shared" ref="CK31:CK36" si="55">(CI31*CH31)+CJ31</f>
        <v>0</v>
      </c>
      <c r="CM31" s="155"/>
      <c r="CN31" s="181"/>
      <c r="CO31" s="157" t="s">
        <v>78</v>
      </c>
      <c r="CP31" s="157"/>
      <c r="CQ31" s="158"/>
      <c r="CR31" s="159"/>
      <c r="CS31" s="160"/>
      <c r="CT31" s="161">
        <f>(CS31*CR31)*19%</f>
        <v>0</v>
      </c>
      <c r="CU31" s="162">
        <f t="shared" ref="CU31:CU36" si="56">(CS31*CR31)+CT31</f>
        <v>0</v>
      </c>
      <c r="CW31" s="155"/>
      <c r="CX31" s="181"/>
      <c r="CY31" s="157" t="s">
        <v>78</v>
      </c>
      <c r="CZ31" s="157"/>
      <c r="DA31" s="158"/>
      <c r="DB31" s="159"/>
      <c r="DC31" s="160"/>
      <c r="DD31" s="161">
        <f>(DC31*DB31)*19%</f>
        <v>0</v>
      </c>
      <c r="DE31" s="162">
        <f t="shared" ref="DE31:DE36" si="57">(DC31*DB31)+DD31</f>
        <v>0</v>
      </c>
    </row>
    <row r="32" spans="1:109" s="11" customFormat="1" ht="54.75" customHeight="1" outlineLevel="1" x14ac:dyDescent="0.25">
      <c r="A32" s="155"/>
      <c r="B32" s="140"/>
      <c r="C32" s="149" t="s">
        <v>78</v>
      </c>
      <c r="D32" s="149"/>
      <c r="E32" s="168"/>
      <c r="F32" s="151"/>
      <c r="G32" s="152"/>
      <c r="H32" s="161">
        <f t="shared" ref="H32:H36" si="58">(G32*F32)*19%</f>
        <v>0</v>
      </c>
      <c r="I32" s="162">
        <f t="shared" si="46"/>
        <v>0</v>
      </c>
      <c r="K32" s="155"/>
      <c r="L32" s="140"/>
      <c r="M32" s="149" t="s">
        <v>78</v>
      </c>
      <c r="N32" s="149"/>
      <c r="O32" s="168"/>
      <c r="P32" s="151"/>
      <c r="Q32" s="152"/>
      <c r="R32" s="161">
        <f t="shared" ref="R32:R36" si="59">(Q32*P32)*19%</f>
        <v>0</v>
      </c>
      <c r="S32" s="162">
        <f t="shared" si="47"/>
        <v>0</v>
      </c>
      <c r="U32" s="155"/>
      <c r="V32" s="140" t="s">
        <v>93</v>
      </c>
      <c r="W32" s="149" t="s">
        <v>78</v>
      </c>
      <c r="X32" s="149" t="s">
        <v>80</v>
      </c>
      <c r="Y32" s="150" t="s">
        <v>92</v>
      </c>
      <c r="Z32" s="151">
        <v>2</v>
      </c>
      <c r="AA32" s="152">
        <v>250000</v>
      </c>
      <c r="AB32" s="161">
        <f t="shared" ref="AB32:AB36" si="60">(AA32*Z32)*19%</f>
        <v>95000</v>
      </c>
      <c r="AC32" s="162">
        <f t="shared" si="48"/>
        <v>595000</v>
      </c>
      <c r="AE32" s="155"/>
      <c r="AF32" s="140" t="s">
        <v>91</v>
      </c>
      <c r="AG32" s="149" t="s">
        <v>78</v>
      </c>
      <c r="AH32" s="149" t="s">
        <v>80</v>
      </c>
      <c r="AI32" s="150" t="s">
        <v>92</v>
      </c>
      <c r="AJ32" s="151">
        <v>2</v>
      </c>
      <c r="AK32" s="152">
        <v>270000</v>
      </c>
      <c r="AL32" s="161">
        <f t="shared" ref="AL32" si="61">(AK32*AJ32)*19%</f>
        <v>102600</v>
      </c>
      <c r="AM32" s="162">
        <f t="shared" si="49"/>
        <v>642600</v>
      </c>
      <c r="AO32" s="155"/>
      <c r="AP32" s="140" t="s">
        <v>94</v>
      </c>
      <c r="AQ32" s="149" t="s">
        <v>78</v>
      </c>
      <c r="AR32" s="149" t="s">
        <v>80</v>
      </c>
      <c r="AS32" s="150" t="s">
        <v>84</v>
      </c>
      <c r="AT32" s="151">
        <v>50</v>
      </c>
      <c r="AU32" s="152">
        <v>70000</v>
      </c>
      <c r="AV32" s="161">
        <f t="shared" si="50"/>
        <v>665000</v>
      </c>
      <c r="AW32" s="162">
        <f t="shared" si="51"/>
        <v>4165000</v>
      </c>
      <c r="AY32" s="155"/>
      <c r="AZ32" s="140"/>
      <c r="BA32" s="149" t="s">
        <v>78</v>
      </c>
      <c r="BB32" s="149"/>
      <c r="BC32" s="168"/>
      <c r="BD32" s="151"/>
      <c r="BE32" s="152"/>
      <c r="BF32" s="161">
        <f t="shared" ref="BF32:BF36" si="62">(BE32*BD32)*19%</f>
        <v>0</v>
      </c>
      <c r="BG32" s="162">
        <f t="shared" si="52"/>
        <v>0</v>
      </c>
      <c r="BI32" s="155"/>
      <c r="BJ32" s="140"/>
      <c r="BK32" s="149" t="s">
        <v>78</v>
      </c>
      <c r="BL32" s="149"/>
      <c r="BM32" s="168"/>
      <c r="BN32" s="151"/>
      <c r="BO32" s="152"/>
      <c r="BP32" s="161">
        <f t="shared" ref="BP32:BP36" si="63">(BO32*BN32)*19%</f>
        <v>0</v>
      </c>
      <c r="BQ32" s="162">
        <f t="shared" si="53"/>
        <v>0</v>
      </c>
      <c r="BS32" s="155"/>
      <c r="BT32" s="140"/>
      <c r="BU32" s="149" t="s">
        <v>78</v>
      </c>
      <c r="BV32" s="149"/>
      <c r="BW32" s="168"/>
      <c r="BX32" s="151"/>
      <c r="BY32" s="152"/>
      <c r="BZ32" s="161">
        <f t="shared" ref="BZ32:BZ36" si="64">(BY32*BX32)*19%</f>
        <v>0</v>
      </c>
      <c r="CA32" s="162">
        <f t="shared" si="54"/>
        <v>0</v>
      </c>
      <c r="CC32" s="155"/>
      <c r="CD32" s="140"/>
      <c r="CE32" s="149" t="s">
        <v>78</v>
      </c>
      <c r="CF32" s="149"/>
      <c r="CG32" s="168"/>
      <c r="CH32" s="151"/>
      <c r="CI32" s="152"/>
      <c r="CJ32" s="161">
        <f t="shared" ref="CJ32:CJ36" si="65">(CI32*CH32)*19%</f>
        <v>0</v>
      </c>
      <c r="CK32" s="162">
        <f t="shared" si="55"/>
        <v>0</v>
      </c>
      <c r="CM32" s="155"/>
      <c r="CN32" s="140"/>
      <c r="CO32" s="149" t="s">
        <v>78</v>
      </c>
      <c r="CP32" s="149"/>
      <c r="CQ32" s="168"/>
      <c r="CR32" s="151"/>
      <c r="CS32" s="152"/>
      <c r="CT32" s="161">
        <f t="shared" ref="CT32:CT36" si="66">(CS32*CR32)*19%</f>
        <v>0</v>
      </c>
      <c r="CU32" s="162">
        <f t="shared" si="56"/>
        <v>0</v>
      </c>
      <c r="CW32" s="155"/>
      <c r="CX32" s="140"/>
      <c r="CY32" s="149" t="s">
        <v>78</v>
      </c>
      <c r="CZ32" s="149"/>
      <c r="DA32" s="168"/>
      <c r="DB32" s="151"/>
      <c r="DC32" s="152"/>
      <c r="DD32" s="161">
        <f t="shared" ref="DD32:DD36" si="67">(DC32*DB32)*19%</f>
        <v>0</v>
      </c>
      <c r="DE32" s="162">
        <f t="shared" si="57"/>
        <v>0</v>
      </c>
    </row>
    <row r="33" spans="1:109" ht="45" customHeight="1" outlineLevel="1" x14ac:dyDescent="0.25">
      <c r="A33" s="28"/>
      <c r="B33" s="21"/>
      <c r="C33" s="20" t="s">
        <v>78</v>
      </c>
      <c r="D33" s="20"/>
      <c r="E33" s="19"/>
      <c r="F33" s="18"/>
      <c r="G33" s="17"/>
      <c r="H33" s="22">
        <f t="shared" si="58"/>
        <v>0</v>
      </c>
      <c r="I33" s="15">
        <f t="shared" si="46"/>
        <v>0</v>
      </c>
      <c r="K33" s="28"/>
      <c r="L33" s="21"/>
      <c r="M33" s="20" t="s">
        <v>78</v>
      </c>
      <c r="N33" s="20"/>
      <c r="O33" s="19"/>
      <c r="P33" s="18"/>
      <c r="Q33" s="17"/>
      <c r="R33" s="22">
        <f t="shared" si="59"/>
        <v>0</v>
      </c>
      <c r="S33" s="15">
        <f t="shared" si="47"/>
        <v>0</v>
      </c>
      <c r="U33" s="28"/>
      <c r="V33" s="21"/>
      <c r="W33" s="20" t="s">
        <v>78</v>
      </c>
      <c r="X33" s="20"/>
      <c r="Y33" s="19"/>
      <c r="Z33" s="18"/>
      <c r="AA33" s="17"/>
      <c r="AB33" s="22">
        <f t="shared" si="60"/>
        <v>0</v>
      </c>
      <c r="AC33" s="15">
        <f t="shared" si="48"/>
        <v>0</v>
      </c>
      <c r="AE33" s="28"/>
      <c r="AF33" s="21" t="s">
        <v>94</v>
      </c>
      <c r="AG33" s="20" t="s">
        <v>78</v>
      </c>
      <c r="AH33" s="20" t="s">
        <v>80</v>
      </c>
      <c r="AI33" s="52" t="s">
        <v>84</v>
      </c>
      <c r="AJ33" s="18">
        <v>50</v>
      </c>
      <c r="AK33" s="17">
        <v>70000</v>
      </c>
      <c r="AL33" s="22">
        <f t="shared" ref="AL33:AL36" si="68">(AK33*AJ33)*19%</f>
        <v>665000</v>
      </c>
      <c r="AM33" s="15">
        <f t="shared" ref="AM33:AM36" si="69">(AK33*AJ33)+AL33</f>
        <v>4165000</v>
      </c>
      <c r="AO33" s="28"/>
      <c r="AP33" s="21"/>
      <c r="AQ33" s="20" t="s">
        <v>78</v>
      </c>
      <c r="AR33" s="20"/>
      <c r="AS33" s="19"/>
      <c r="AT33" s="18"/>
      <c r="AU33" s="17"/>
      <c r="AV33" s="22">
        <f t="shared" ref="AV33:AV36" si="70">(AU33*AT33)*19%</f>
        <v>0</v>
      </c>
      <c r="AW33" s="15">
        <f t="shared" ref="AW33:AW36" si="71">(AU33*AT33)+AV33</f>
        <v>0</v>
      </c>
      <c r="AY33" s="28"/>
      <c r="AZ33" s="21"/>
      <c r="BA33" s="20" t="s">
        <v>78</v>
      </c>
      <c r="BB33" s="20"/>
      <c r="BC33" s="19"/>
      <c r="BD33" s="18"/>
      <c r="BE33" s="17"/>
      <c r="BF33" s="22">
        <f t="shared" si="62"/>
        <v>0</v>
      </c>
      <c r="BG33" s="15">
        <f t="shared" si="52"/>
        <v>0</v>
      </c>
      <c r="BI33" s="28"/>
      <c r="BJ33" s="21"/>
      <c r="BK33" s="20" t="s">
        <v>78</v>
      </c>
      <c r="BL33" s="20"/>
      <c r="BM33" s="19"/>
      <c r="BN33" s="18"/>
      <c r="BO33" s="17"/>
      <c r="BP33" s="22">
        <f t="shared" si="63"/>
        <v>0</v>
      </c>
      <c r="BQ33" s="15">
        <f t="shared" si="53"/>
        <v>0</v>
      </c>
      <c r="BS33" s="28"/>
      <c r="BT33" s="21"/>
      <c r="BU33" s="20" t="s">
        <v>78</v>
      </c>
      <c r="BV33" s="20"/>
      <c r="BW33" s="19"/>
      <c r="BX33" s="18"/>
      <c r="BY33" s="17"/>
      <c r="BZ33" s="22">
        <f t="shared" si="64"/>
        <v>0</v>
      </c>
      <c r="CA33" s="15">
        <f t="shared" si="54"/>
        <v>0</v>
      </c>
      <c r="CC33" s="28"/>
      <c r="CD33" s="21"/>
      <c r="CE33" s="20" t="s">
        <v>78</v>
      </c>
      <c r="CF33" s="20"/>
      <c r="CG33" s="19"/>
      <c r="CH33" s="18"/>
      <c r="CI33" s="17"/>
      <c r="CJ33" s="22">
        <f t="shared" si="65"/>
        <v>0</v>
      </c>
      <c r="CK33" s="15">
        <f t="shared" si="55"/>
        <v>0</v>
      </c>
      <c r="CM33" s="28"/>
      <c r="CN33" s="21"/>
      <c r="CO33" s="20" t="s">
        <v>78</v>
      </c>
      <c r="CP33" s="20"/>
      <c r="CQ33" s="19"/>
      <c r="CR33" s="18"/>
      <c r="CS33" s="17"/>
      <c r="CT33" s="22">
        <f t="shared" si="66"/>
        <v>0</v>
      </c>
      <c r="CU33" s="15">
        <f t="shared" si="56"/>
        <v>0</v>
      </c>
      <c r="CW33" s="28"/>
      <c r="CX33" s="21"/>
      <c r="CY33" s="20" t="s">
        <v>78</v>
      </c>
      <c r="CZ33" s="20"/>
      <c r="DA33" s="19"/>
      <c r="DB33" s="18"/>
      <c r="DC33" s="17"/>
      <c r="DD33" s="22">
        <f t="shared" si="67"/>
        <v>0</v>
      </c>
      <c r="DE33" s="15">
        <f t="shared" si="57"/>
        <v>0</v>
      </c>
    </row>
    <row r="34" spans="1:109" ht="15.75" customHeight="1" outlineLevel="1" x14ac:dyDescent="0.25">
      <c r="A34" s="28"/>
      <c r="B34" s="21"/>
      <c r="C34" s="20" t="s">
        <v>78</v>
      </c>
      <c r="D34" s="20"/>
      <c r="E34" s="19"/>
      <c r="F34" s="18"/>
      <c r="G34" s="17"/>
      <c r="H34" s="22">
        <f t="shared" si="58"/>
        <v>0</v>
      </c>
      <c r="I34" s="15">
        <f t="shared" si="46"/>
        <v>0</v>
      </c>
      <c r="K34" s="28"/>
      <c r="L34" s="21"/>
      <c r="M34" s="20" t="s">
        <v>78</v>
      </c>
      <c r="N34" s="20"/>
      <c r="O34" s="19"/>
      <c r="P34" s="18"/>
      <c r="Q34" s="17"/>
      <c r="R34" s="22">
        <f t="shared" si="59"/>
        <v>0</v>
      </c>
      <c r="S34" s="15">
        <f t="shared" si="47"/>
        <v>0</v>
      </c>
      <c r="U34" s="28"/>
      <c r="V34" s="21"/>
      <c r="W34" s="20" t="s">
        <v>78</v>
      </c>
      <c r="X34" s="20"/>
      <c r="Y34" s="19"/>
      <c r="Z34" s="18"/>
      <c r="AA34" s="17"/>
      <c r="AB34" s="22">
        <f t="shared" si="60"/>
        <v>0</v>
      </c>
      <c r="AC34" s="15">
        <f t="shared" si="48"/>
        <v>0</v>
      </c>
      <c r="AE34" s="28"/>
      <c r="AF34" s="21"/>
      <c r="AG34" s="20" t="s">
        <v>78</v>
      </c>
      <c r="AH34" s="20"/>
      <c r="AI34" s="19"/>
      <c r="AJ34" s="18"/>
      <c r="AK34" s="17"/>
      <c r="AL34" s="22">
        <f t="shared" si="68"/>
        <v>0</v>
      </c>
      <c r="AM34" s="15">
        <f t="shared" si="69"/>
        <v>0</v>
      </c>
      <c r="AO34" s="28"/>
      <c r="AP34" s="21"/>
      <c r="AQ34" s="20" t="s">
        <v>78</v>
      </c>
      <c r="AR34" s="20"/>
      <c r="AS34" s="19"/>
      <c r="AT34" s="18"/>
      <c r="AU34" s="17"/>
      <c r="AV34" s="22">
        <f t="shared" si="70"/>
        <v>0</v>
      </c>
      <c r="AW34" s="15">
        <f t="shared" si="71"/>
        <v>0</v>
      </c>
      <c r="AY34" s="28"/>
      <c r="AZ34" s="21"/>
      <c r="BA34" s="20" t="s">
        <v>78</v>
      </c>
      <c r="BB34" s="20"/>
      <c r="BC34" s="19"/>
      <c r="BD34" s="18"/>
      <c r="BE34" s="17"/>
      <c r="BF34" s="22">
        <f t="shared" si="62"/>
        <v>0</v>
      </c>
      <c r="BG34" s="15">
        <f t="shared" si="52"/>
        <v>0</v>
      </c>
      <c r="BI34" s="28"/>
      <c r="BJ34" s="21"/>
      <c r="BK34" s="20" t="s">
        <v>78</v>
      </c>
      <c r="BL34" s="20"/>
      <c r="BM34" s="19"/>
      <c r="BN34" s="18"/>
      <c r="BO34" s="17"/>
      <c r="BP34" s="22">
        <f t="shared" si="63"/>
        <v>0</v>
      </c>
      <c r="BQ34" s="15">
        <f t="shared" si="53"/>
        <v>0</v>
      </c>
      <c r="BS34" s="28"/>
      <c r="BT34" s="21"/>
      <c r="BU34" s="20" t="s">
        <v>78</v>
      </c>
      <c r="BV34" s="20"/>
      <c r="BW34" s="19"/>
      <c r="BX34" s="18"/>
      <c r="BY34" s="17"/>
      <c r="BZ34" s="22">
        <f t="shared" si="64"/>
        <v>0</v>
      </c>
      <c r="CA34" s="15">
        <f t="shared" si="54"/>
        <v>0</v>
      </c>
      <c r="CC34" s="28"/>
      <c r="CD34" s="21"/>
      <c r="CE34" s="20" t="s">
        <v>78</v>
      </c>
      <c r="CF34" s="20"/>
      <c r="CG34" s="19"/>
      <c r="CH34" s="18"/>
      <c r="CI34" s="17"/>
      <c r="CJ34" s="22">
        <f t="shared" si="65"/>
        <v>0</v>
      </c>
      <c r="CK34" s="15">
        <f t="shared" si="55"/>
        <v>0</v>
      </c>
      <c r="CM34" s="28"/>
      <c r="CN34" s="21"/>
      <c r="CO34" s="20" t="s">
        <v>78</v>
      </c>
      <c r="CP34" s="20"/>
      <c r="CQ34" s="19"/>
      <c r="CR34" s="18"/>
      <c r="CS34" s="17"/>
      <c r="CT34" s="22">
        <f t="shared" si="66"/>
        <v>0</v>
      </c>
      <c r="CU34" s="15">
        <f t="shared" si="56"/>
        <v>0</v>
      </c>
      <c r="CW34" s="28"/>
      <c r="CX34" s="21"/>
      <c r="CY34" s="20" t="s">
        <v>78</v>
      </c>
      <c r="CZ34" s="20"/>
      <c r="DA34" s="19"/>
      <c r="DB34" s="18"/>
      <c r="DC34" s="17"/>
      <c r="DD34" s="22">
        <f t="shared" si="67"/>
        <v>0</v>
      </c>
      <c r="DE34" s="15">
        <f t="shared" si="57"/>
        <v>0</v>
      </c>
    </row>
    <row r="35" spans="1:109" ht="15.75" customHeight="1" outlineLevel="1" x14ac:dyDescent="0.25">
      <c r="A35" s="28"/>
      <c r="B35" s="21"/>
      <c r="C35" s="20" t="s">
        <v>78</v>
      </c>
      <c r="D35" s="20"/>
      <c r="E35" s="19"/>
      <c r="F35" s="18"/>
      <c r="G35" s="17"/>
      <c r="H35" s="22">
        <f t="shared" si="58"/>
        <v>0</v>
      </c>
      <c r="I35" s="15">
        <f t="shared" si="46"/>
        <v>0</v>
      </c>
      <c r="K35" s="28"/>
      <c r="L35" s="21"/>
      <c r="M35" s="20" t="s">
        <v>78</v>
      </c>
      <c r="N35" s="20"/>
      <c r="O35" s="19"/>
      <c r="P35" s="18"/>
      <c r="Q35" s="17"/>
      <c r="R35" s="22">
        <f t="shared" si="59"/>
        <v>0</v>
      </c>
      <c r="S35" s="15">
        <f t="shared" si="47"/>
        <v>0</v>
      </c>
      <c r="U35" s="28"/>
      <c r="V35" s="21"/>
      <c r="W35" s="20" t="s">
        <v>78</v>
      </c>
      <c r="X35" s="20"/>
      <c r="Y35" s="19"/>
      <c r="Z35" s="18"/>
      <c r="AA35" s="17"/>
      <c r="AB35" s="22">
        <f t="shared" si="60"/>
        <v>0</v>
      </c>
      <c r="AC35" s="15">
        <f t="shared" si="48"/>
        <v>0</v>
      </c>
      <c r="AE35" s="28"/>
      <c r="AF35" s="21"/>
      <c r="AG35" s="20" t="s">
        <v>78</v>
      </c>
      <c r="AH35" s="20"/>
      <c r="AI35" s="19"/>
      <c r="AJ35" s="18"/>
      <c r="AK35" s="17"/>
      <c r="AL35" s="22">
        <f t="shared" si="68"/>
        <v>0</v>
      </c>
      <c r="AM35" s="15">
        <f t="shared" si="69"/>
        <v>0</v>
      </c>
      <c r="AO35" s="28"/>
      <c r="AP35" s="21"/>
      <c r="AQ35" s="20" t="s">
        <v>78</v>
      </c>
      <c r="AR35" s="20"/>
      <c r="AS35" s="19"/>
      <c r="AT35" s="18"/>
      <c r="AU35" s="17"/>
      <c r="AV35" s="22">
        <f t="shared" si="70"/>
        <v>0</v>
      </c>
      <c r="AW35" s="15">
        <f t="shared" si="71"/>
        <v>0</v>
      </c>
      <c r="AY35" s="28"/>
      <c r="AZ35" s="21"/>
      <c r="BA35" s="20" t="s">
        <v>78</v>
      </c>
      <c r="BB35" s="20"/>
      <c r="BC35" s="19"/>
      <c r="BD35" s="18"/>
      <c r="BE35" s="17"/>
      <c r="BF35" s="22">
        <f t="shared" si="62"/>
        <v>0</v>
      </c>
      <c r="BG35" s="15">
        <f t="shared" si="52"/>
        <v>0</v>
      </c>
      <c r="BI35" s="28"/>
      <c r="BJ35" s="21"/>
      <c r="BK35" s="20" t="s">
        <v>78</v>
      </c>
      <c r="BL35" s="20"/>
      <c r="BM35" s="19"/>
      <c r="BN35" s="18"/>
      <c r="BO35" s="17"/>
      <c r="BP35" s="22">
        <f t="shared" si="63"/>
        <v>0</v>
      </c>
      <c r="BQ35" s="15">
        <f t="shared" si="53"/>
        <v>0</v>
      </c>
      <c r="BS35" s="28"/>
      <c r="BT35" s="21"/>
      <c r="BU35" s="20" t="s">
        <v>78</v>
      </c>
      <c r="BV35" s="20"/>
      <c r="BW35" s="19"/>
      <c r="BX35" s="18"/>
      <c r="BY35" s="17"/>
      <c r="BZ35" s="22">
        <f t="shared" si="64"/>
        <v>0</v>
      </c>
      <c r="CA35" s="15">
        <f t="shared" si="54"/>
        <v>0</v>
      </c>
      <c r="CC35" s="28"/>
      <c r="CD35" s="21"/>
      <c r="CE35" s="20" t="s">
        <v>78</v>
      </c>
      <c r="CF35" s="20"/>
      <c r="CG35" s="19"/>
      <c r="CH35" s="18"/>
      <c r="CI35" s="17"/>
      <c r="CJ35" s="22">
        <f t="shared" si="65"/>
        <v>0</v>
      </c>
      <c r="CK35" s="15">
        <f t="shared" si="55"/>
        <v>0</v>
      </c>
      <c r="CM35" s="28"/>
      <c r="CN35" s="21"/>
      <c r="CO35" s="20" t="s">
        <v>78</v>
      </c>
      <c r="CP35" s="20"/>
      <c r="CQ35" s="19"/>
      <c r="CR35" s="18"/>
      <c r="CS35" s="17"/>
      <c r="CT35" s="22">
        <f t="shared" si="66"/>
        <v>0</v>
      </c>
      <c r="CU35" s="15">
        <f t="shared" si="56"/>
        <v>0</v>
      </c>
      <c r="CW35" s="28"/>
      <c r="CX35" s="21"/>
      <c r="CY35" s="20" t="s">
        <v>78</v>
      </c>
      <c r="CZ35" s="20"/>
      <c r="DA35" s="19"/>
      <c r="DB35" s="18"/>
      <c r="DC35" s="17"/>
      <c r="DD35" s="22">
        <f t="shared" si="67"/>
        <v>0</v>
      </c>
      <c r="DE35" s="15">
        <f t="shared" si="57"/>
        <v>0</v>
      </c>
    </row>
    <row r="36" spans="1:109" ht="15.75" customHeight="1" outlineLevel="1" thickBot="1" x14ac:dyDescent="0.3">
      <c r="A36" s="32"/>
      <c r="B36" s="31"/>
      <c r="C36" s="20" t="s">
        <v>78</v>
      </c>
      <c r="D36" s="20"/>
      <c r="E36" s="19"/>
      <c r="F36" s="18"/>
      <c r="G36" s="17"/>
      <c r="H36" s="22">
        <f t="shared" si="58"/>
        <v>0</v>
      </c>
      <c r="I36" s="15">
        <f t="shared" si="46"/>
        <v>0</v>
      </c>
      <c r="K36" s="32"/>
      <c r="L36" s="31"/>
      <c r="M36" s="20" t="s">
        <v>78</v>
      </c>
      <c r="N36" s="20"/>
      <c r="O36" s="19"/>
      <c r="P36" s="18"/>
      <c r="Q36" s="17"/>
      <c r="R36" s="22">
        <f t="shared" si="59"/>
        <v>0</v>
      </c>
      <c r="S36" s="15">
        <f t="shared" si="47"/>
        <v>0</v>
      </c>
      <c r="U36" s="32"/>
      <c r="V36" s="31"/>
      <c r="W36" s="20" t="s">
        <v>78</v>
      </c>
      <c r="X36" s="20"/>
      <c r="Y36" s="19"/>
      <c r="Z36" s="18"/>
      <c r="AA36" s="17"/>
      <c r="AB36" s="22">
        <f t="shared" si="60"/>
        <v>0</v>
      </c>
      <c r="AC36" s="15">
        <f t="shared" si="48"/>
        <v>0</v>
      </c>
      <c r="AE36" s="32"/>
      <c r="AF36" s="31"/>
      <c r="AG36" s="20" t="s">
        <v>78</v>
      </c>
      <c r="AH36" s="20"/>
      <c r="AI36" s="19"/>
      <c r="AJ36" s="18"/>
      <c r="AK36" s="17"/>
      <c r="AL36" s="22">
        <f t="shared" si="68"/>
        <v>0</v>
      </c>
      <c r="AM36" s="15">
        <f t="shared" si="69"/>
        <v>0</v>
      </c>
      <c r="AO36" s="32"/>
      <c r="AP36" s="31"/>
      <c r="AQ36" s="20" t="s">
        <v>78</v>
      </c>
      <c r="AR36" s="20"/>
      <c r="AS36" s="19"/>
      <c r="AT36" s="18"/>
      <c r="AU36" s="17"/>
      <c r="AV36" s="22">
        <f t="shared" si="70"/>
        <v>0</v>
      </c>
      <c r="AW36" s="15">
        <f t="shared" si="71"/>
        <v>0</v>
      </c>
      <c r="AY36" s="32"/>
      <c r="AZ36" s="31"/>
      <c r="BA36" s="20" t="s">
        <v>78</v>
      </c>
      <c r="BB36" s="20"/>
      <c r="BC36" s="19"/>
      <c r="BD36" s="18"/>
      <c r="BE36" s="17"/>
      <c r="BF36" s="22">
        <f t="shared" si="62"/>
        <v>0</v>
      </c>
      <c r="BG36" s="15">
        <f t="shared" si="52"/>
        <v>0</v>
      </c>
      <c r="BI36" s="32"/>
      <c r="BJ36" s="31"/>
      <c r="BK36" s="20" t="s">
        <v>78</v>
      </c>
      <c r="BL36" s="20"/>
      <c r="BM36" s="19"/>
      <c r="BN36" s="18"/>
      <c r="BO36" s="17"/>
      <c r="BP36" s="22">
        <f t="shared" si="63"/>
        <v>0</v>
      </c>
      <c r="BQ36" s="15">
        <f t="shared" si="53"/>
        <v>0</v>
      </c>
      <c r="BS36" s="32"/>
      <c r="BT36" s="31"/>
      <c r="BU36" s="20" t="s">
        <v>78</v>
      </c>
      <c r="BV36" s="20"/>
      <c r="BW36" s="19"/>
      <c r="BX36" s="18"/>
      <c r="BY36" s="17"/>
      <c r="BZ36" s="22">
        <f t="shared" si="64"/>
        <v>0</v>
      </c>
      <c r="CA36" s="15">
        <f t="shared" si="54"/>
        <v>0</v>
      </c>
      <c r="CC36" s="32"/>
      <c r="CD36" s="31"/>
      <c r="CE36" s="20" t="s">
        <v>78</v>
      </c>
      <c r="CF36" s="20"/>
      <c r="CG36" s="19"/>
      <c r="CH36" s="18"/>
      <c r="CI36" s="17"/>
      <c r="CJ36" s="22">
        <f t="shared" si="65"/>
        <v>0</v>
      </c>
      <c r="CK36" s="15">
        <f t="shared" si="55"/>
        <v>0</v>
      </c>
      <c r="CM36" s="32"/>
      <c r="CN36" s="31"/>
      <c r="CO36" s="20" t="s">
        <v>78</v>
      </c>
      <c r="CP36" s="20"/>
      <c r="CQ36" s="19"/>
      <c r="CR36" s="18"/>
      <c r="CS36" s="17"/>
      <c r="CT36" s="22">
        <f t="shared" si="66"/>
        <v>0</v>
      </c>
      <c r="CU36" s="15">
        <f t="shared" si="56"/>
        <v>0</v>
      </c>
      <c r="CW36" s="32"/>
      <c r="CX36" s="31"/>
      <c r="CY36" s="20" t="s">
        <v>78</v>
      </c>
      <c r="CZ36" s="20"/>
      <c r="DA36" s="19"/>
      <c r="DB36" s="18"/>
      <c r="DC36" s="17"/>
      <c r="DD36" s="22">
        <f t="shared" si="67"/>
        <v>0</v>
      </c>
      <c r="DE36" s="15">
        <f t="shared" si="57"/>
        <v>0</v>
      </c>
    </row>
    <row r="37" spans="1:109" ht="15.75" customHeight="1" outlineLevel="1" thickBot="1" x14ac:dyDescent="0.3">
      <c r="A37" s="30"/>
      <c r="B37" s="224" t="s">
        <v>20</v>
      </c>
      <c r="C37" s="225"/>
      <c r="D37" s="225"/>
      <c r="E37" s="225"/>
      <c r="F37" s="225"/>
      <c r="G37" s="226"/>
      <c r="H37" s="29">
        <f>SUM(H38:H43)</f>
        <v>0</v>
      </c>
      <c r="I37" s="29">
        <f>SUM(I38:I43)</f>
        <v>0</v>
      </c>
      <c r="K37" s="30"/>
      <c r="L37" s="224" t="s">
        <v>20</v>
      </c>
      <c r="M37" s="225"/>
      <c r="N37" s="225"/>
      <c r="O37" s="225"/>
      <c r="P37" s="225"/>
      <c r="Q37" s="226"/>
      <c r="R37" s="29">
        <f>SUM(R38:R43)</f>
        <v>0</v>
      </c>
      <c r="S37" s="29">
        <f>SUM(S38:S43)</f>
        <v>0</v>
      </c>
      <c r="U37" s="30"/>
      <c r="V37" s="224" t="s">
        <v>20</v>
      </c>
      <c r="W37" s="225"/>
      <c r="X37" s="225"/>
      <c r="Y37" s="225"/>
      <c r="Z37" s="225"/>
      <c r="AA37" s="226"/>
      <c r="AB37" s="29">
        <f>SUM(AB38:AB43)</f>
        <v>0</v>
      </c>
      <c r="AC37" s="29">
        <f>SUM(AC38:AC43)</f>
        <v>0</v>
      </c>
      <c r="AE37" s="30"/>
      <c r="AF37" s="224" t="s">
        <v>20</v>
      </c>
      <c r="AG37" s="225"/>
      <c r="AH37" s="225"/>
      <c r="AI37" s="225"/>
      <c r="AJ37" s="225"/>
      <c r="AK37" s="226"/>
      <c r="AL37" s="29">
        <f>SUM(AL38:AL43)</f>
        <v>0</v>
      </c>
      <c r="AM37" s="29">
        <f>SUM(AM38:AM43)</f>
        <v>0</v>
      </c>
      <c r="AO37" s="30"/>
      <c r="AP37" s="224" t="s">
        <v>20</v>
      </c>
      <c r="AQ37" s="225"/>
      <c r="AR37" s="225"/>
      <c r="AS37" s="225"/>
      <c r="AT37" s="225"/>
      <c r="AU37" s="226"/>
      <c r="AV37" s="29">
        <f>SUM(AV38:AV43)</f>
        <v>0</v>
      </c>
      <c r="AW37" s="29">
        <f>SUM(AW38:AW43)</f>
        <v>0</v>
      </c>
      <c r="AY37" s="30"/>
      <c r="AZ37" s="224" t="s">
        <v>20</v>
      </c>
      <c r="BA37" s="225"/>
      <c r="BB37" s="225"/>
      <c r="BC37" s="225"/>
      <c r="BD37" s="225"/>
      <c r="BE37" s="226"/>
      <c r="BF37" s="29">
        <f>SUM(BF38:BF43)</f>
        <v>0</v>
      </c>
      <c r="BG37" s="29">
        <f>SUM(BG38:BG43)</f>
        <v>0</v>
      </c>
      <c r="BI37" s="30"/>
      <c r="BJ37" s="224" t="s">
        <v>20</v>
      </c>
      <c r="BK37" s="225"/>
      <c r="BL37" s="225"/>
      <c r="BM37" s="225"/>
      <c r="BN37" s="225"/>
      <c r="BO37" s="226"/>
      <c r="BP37" s="29">
        <f>SUM(BP38:BP43)</f>
        <v>0</v>
      </c>
      <c r="BQ37" s="29">
        <f>SUM(BQ38:BQ43)</f>
        <v>0</v>
      </c>
      <c r="BS37" s="30"/>
      <c r="BT37" s="224" t="s">
        <v>20</v>
      </c>
      <c r="BU37" s="225"/>
      <c r="BV37" s="225"/>
      <c r="BW37" s="225"/>
      <c r="BX37" s="225"/>
      <c r="BY37" s="226"/>
      <c r="BZ37" s="29">
        <f>SUM(BZ38:BZ43)</f>
        <v>0</v>
      </c>
      <c r="CA37" s="29">
        <f>SUM(CA38:CA43)</f>
        <v>0</v>
      </c>
      <c r="CC37" s="30"/>
      <c r="CD37" s="224" t="s">
        <v>20</v>
      </c>
      <c r="CE37" s="225"/>
      <c r="CF37" s="225"/>
      <c r="CG37" s="225"/>
      <c r="CH37" s="225"/>
      <c r="CI37" s="226"/>
      <c r="CJ37" s="29">
        <f>SUM(CJ38:CJ43)</f>
        <v>0</v>
      </c>
      <c r="CK37" s="29">
        <f>SUM(CK38:CK43)</f>
        <v>0</v>
      </c>
      <c r="CM37" s="30"/>
      <c r="CN37" s="224" t="s">
        <v>20</v>
      </c>
      <c r="CO37" s="225"/>
      <c r="CP37" s="225"/>
      <c r="CQ37" s="225"/>
      <c r="CR37" s="225"/>
      <c r="CS37" s="226"/>
      <c r="CT37" s="29">
        <f>SUM(CT38:CT43)</f>
        <v>0</v>
      </c>
      <c r="CU37" s="29">
        <f>SUM(CU38:CU43)</f>
        <v>0</v>
      </c>
      <c r="CW37" s="30"/>
      <c r="CX37" s="224" t="s">
        <v>20</v>
      </c>
      <c r="CY37" s="225"/>
      <c r="CZ37" s="225"/>
      <c r="DA37" s="225"/>
      <c r="DB37" s="225"/>
      <c r="DC37" s="226"/>
      <c r="DD37" s="29">
        <f>SUM(DD38:DD43)</f>
        <v>0</v>
      </c>
      <c r="DE37" s="29">
        <f>SUM(DE38:DE43)</f>
        <v>0</v>
      </c>
    </row>
    <row r="38" spans="1:109" ht="15.75" customHeight="1" outlineLevel="1" x14ac:dyDescent="0.25">
      <c r="A38" s="28"/>
      <c r="B38" s="27"/>
      <c r="C38" s="26" t="s">
        <v>78</v>
      </c>
      <c r="D38" s="26"/>
      <c r="E38" s="25"/>
      <c r="F38" s="24"/>
      <c r="G38" s="23"/>
      <c r="H38" s="22">
        <f>(G38*F38)*19%</f>
        <v>0</v>
      </c>
      <c r="I38" s="15">
        <f t="shared" ref="I38:I43" si="72">(G38*F38)+H38</f>
        <v>0</v>
      </c>
      <c r="K38" s="28"/>
      <c r="L38" s="27"/>
      <c r="M38" s="26" t="s">
        <v>78</v>
      </c>
      <c r="N38" s="26"/>
      <c r="O38" s="25"/>
      <c r="P38" s="24"/>
      <c r="Q38" s="23"/>
      <c r="R38" s="22">
        <f>(Q38*P38)*19%</f>
        <v>0</v>
      </c>
      <c r="S38" s="15">
        <f t="shared" ref="S38:S43" si="73">(Q38*P38)+R38</f>
        <v>0</v>
      </c>
      <c r="U38" s="28"/>
      <c r="V38" s="27"/>
      <c r="W38" s="26" t="s">
        <v>78</v>
      </c>
      <c r="X38" s="26"/>
      <c r="Y38" s="25"/>
      <c r="Z38" s="24"/>
      <c r="AA38" s="23"/>
      <c r="AB38" s="22">
        <f>(AA38*Z38)*19%</f>
        <v>0</v>
      </c>
      <c r="AC38" s="15">
        <f t="shared" ref="AC38:AC43" si="74">(AA38*Z38)+AB38</f>
        <v>0</v>
      </c>
      <c r="AE38" s="28"/>
      <c r="AF38" s="27"/>
      <c r="AG38" s="26" t="s">
        <v>78</v>
      </c>
      <c r="AH38" s="26"/>
      <c r="AI38" s="25"/>
      <c r="AJ38" s="24"/>
      <c r="AK38" s="23"/>
      <c r="AL38" s="22">
        <f>(AK38*AJ38)*19%</f>
        <v>0</v>
      </c>
      <c r="AM38" s="15">
        <f t="shared" ref="AM38:AM43" si="75">(AK38*AJ38)+AL38</f>
        <v>0</v>
      </c>
      <c r="AO38" s="28"/>
      <c r="AP38" s="27"/>
      <c r="AQ38" s="26" t="s">
        <v>78</v>
      </c>
      <c r="AR38" s="26"/>
      <c r="AS38" s="25"/>
      <c r="AT38" s="24"/>
      <c r="AU38" s="23"/>
      <c r="AV38" s="22">
        <f>(AU38*AT38)*19%</f>
        <v>0</v>
      </c>
      <c r="AW38" s="15">
        <f t="shared" ref="AW38:AW43" si="76">(AU38*AT38)+AV38</f>
        <v>0</v>
      </c>
      <c r="AY38" s="28"/>
      <c r="AZ38" s="27"/>
      <c r="BA38" s="26" t="s">
        <v>78</v>
      </c>
      <c r="BB38" s="26"/>
      <c r="BC38" s="25"/>
      <c r="BD38" s="24"/>
      <c r="BE38" s="23"/>
      <c r="BF38" s="22">
        <f>(BE38*BD38)*19%</f>
        <v>0</v>
      </c>
      <c r="BG38" s="15">
        <f t="shared" ref="BG38:BG43" si="77">(BE38*BD38)+BF38</f>
        <v>0</v>
      </c>
      <c r="BI38" s="28"/>
      <c r="BJ38" s="27"/>
      <c r="BK38" s="26" t="s">
        <v>78</v>
      </c>
      <c r="BL38" s="26"/>
      <c r="BM38" s="25"/>
      <c r="BN38" s="24"/>
      <c r="BO38" s="23"/>
      <c r="BP38" s="22">
        <f>(BO38*BN38)*19%</f>
        <v>0</v>
      </c>
      <c r="BQ38" s="15">
        <f t="shared" ref="BQ38:BQ43" si="78">(BO38*BN38)+BP38</f>
        <v>0</v>
      </c>
      <c r="BS38" s="28"/>
      <c r="BT38" s="27"/>
      <c r="BU38" s="26" t="s">
        <v>78</v>
      </c>
      <c r="BV38" s="26"/>
      <c r="BW38" s="25"/>
      <c r="BX38" s="24"/>
      <c r="BY38" s="23"/>
      <c r="BZ38" s="22">
        <f>(BY38*BX38)*19%</f>
        <v>0</v>
      </c>
      <c r="CA38" s="15">
        <f t="shared" ref="CA38:CA43" si="79">(BY38*BX38)+BZ38</f>
        <v>0</v>
      </c>
      <c r="CC38" s="28"/>
      <c r="CD38" s="27"/>
      <c r="CE38" s="26" t="s">
        <v>78</v>
      </c>
      <c r="CF38" s="26"/>
      <c r="CG38" s="25"/>
      <c r="CH38" s="24"/>
      <c r="CI38" s="23"/>
      <c r="CJ38" s="22">
        <f>(CI38*CH38)*19%</f>
        <v>0</v>
      </c>
      <c r="CK38" s="15">
        <f t="shared" ref="CK38:CK43" si="80">(CI38*CH38)+CJ38</f>
        <v>0</v>
      </c>
      <c r="CM38" s="28"/>
      <c r="CN38" s="27"/>
      <c r="CO38" s="26" t="s">
        <v>78</v>
      </c>
      <c r="CP38" s="26"/>
      <c r="CQ38" s="25"/>
      <c r="CR38" s="24"/>
      <c r="CS38" s="23"/>
      <c r="CT38" s="22">
        <f>(CS38*CR38)*19%</f>
        <v>0</v>
      </c>
      <c r="CU38" s="15">
        <f t="shared" ref="CU38:CU43" si="81">(CS38*CR38)+CT38</f>
        <v>0</v>
      </c>
      <c r="CW38" s="28"/>
      <c r="CX38" s="27"/>
      <c r="CY38" s="26" t="s">
        <v>78</v>
      </c>
      <c r="CZ38" s="26"/>
      <c r="DA38" s="25"/>
      <c r="DB38" s="24"/>
      <c r="DC38" s="23"/>
      <c r="DD38" s="22">
        <f>(DC38*DB38)*19%</f>
        <v>0</v>
      </c>
      <c r="DE38" s="15">
        <f t="shared" ref="DE38:DE43" si="82">(DC38*DB38)+DD38</f>
        <v>0</v>
      </c>
    </row>
    <row r="39" spans="1:109" ht="15.75" customHeight="1" outlineLevel="1" x14ac:dyDescent="0.25">
      <c r="A39" s="28"/>
      <c r="B39" s="21"/>
      <c r="C39" s="20" t="s">
        <v>78</v>
      </c>
      <c r="D39" s="20"/>
      <c r="E39" s="19"/>
      <c r="F39" s="18"/>
      <c r="G39" s="17"/>
      <c r="H39" s="22">
        <f t="shared" ref="H39:H43" si="83">(G39*F39)*19%</f>
        <v>0</v>
      </c>
      <c r="I39" s="15">
        <f t="shared" si="72"/>
        <v>0</v>
      </c>
      <c r="K39" s="28"/>
      <c r="L39" s="21"/>
      <c r="M39" s="20" t="s">
        <v>78</v>
      </c>
      <c r="N39" s="20"/>
      <c r="O39" s="19"/>
      <c r="P39" s="18"/>
      <c r="Q39" s="17"/>
      <c r="R39" s="22">
        <f t="shared" ref="R39:R43" si="84">(Q39*P39)*19%</f>
        <v>0</v>
      </c>
      <c r="S39" s="15">
        <f t="shared" si="73"/>
        <v>0</v>
      </c>
      <c r="U39" s="28"/>
      <c r="V39" s="21"/>
      <c r="W39" s="20" t="s">
        <v>78</v>
      </c>
      <c r="X39" s="20"/>
      <c r="Y39" s="19"/>
      <c r="Z39" s="18"/>
      <c r="AA39" s="17"/>
      <c r="AB39" s="22">
        <f t="shared" ref="AB39:AB43" si="85">(AA39*Z39)*19%</f>
        <v>0</v>
      </c>
      <c r="AC39" s="15">
        <f t="shared" si="74"/>
        <v>0</v>
      </c>
      <c r="AE39" s="28"/>
      <c r="AF39" s="21"/>
      <c r="AG39" s="20" t="s">
        <v>78</v>
      </c>
      <c r="AH39" s="20"/>
      <c r="AI39" s="19"/>
      <c r="AJ39" s="18"/>
      <c r="AK39" s="17"/>
      <c r="AL39" s="22">
        <f t="shared" ref="AL39:AL43" si="86">(AK39*AJ39)*19%</f>
        <v>0</v>
      </c>
      <c r="AM39" s="15">
        <f t="shared" si="75"/>
        <v>0</v>
      </c>
      <c r="AO39" s="28"/>
      <c r="AP39" s="21"/>
      <c r="AQ39" s="20" t="s">
        <v>78</v>
      </c>
      <c r="AR39" s="20"/>
      <c r="AS39" s="19"/>
      <c r="AT39" s="18"/>
      <c r="AU39" s="17"/>
      <c r="AV39" s="22">
        <f t="shared" ref="AV39:AV43" si="87">(AU39*AT39)*19%</f>
        <v>0</v>
      </c>
      <c r="AW39" s="15">
        <f t="shared" si="76"/>
        <v>0</v>
      </c>
      <c r="AY39" s="28"/>
      <c r="AZ39" s="21"/>
      <c r="BA39" s="20" t="s">
        <v>78</v>
      </c>
      <c r="BB39" s="20"/>
      <c r="BC39" s="19"/>
      <c r="BD39" s="18"/>
      <c r="BE39" s="17"/>
      <c r="BF39" s="22">
        <f t="shared" ref="BF39:BF43" si="88">(BE39*BD39)*19%</f>
        <v>0</v>
      </c>
      <c r="BG39" s="15">
        <f t="shared" si="77"/>
        <v>0</v>
      </c>
      <c r="BI39" s="28"/>
      <c r="BJ39" s="21"/>
      <c r="BK39" s="20" t="s">
        <v>78</v>
      </c>
      <c r="BL39" s="20"/>
      <c r="BM39" s="19"/>
      <c r="BN39" s="18"/>
      <c r="BO39" s="17"/>
      <c r="BP39" s="22">
        <f t="shared" ref="BP39:BP43" si="89">(BO39*BN39)*19%</f>
        <v>0</v>
      </c>
      <c r="BQ39" s="15">
        <f t="shared" si="78"/>
        <v>0</v>
      </c>
      <c r="BS39" s="28"/>
      <c r="BT39" s="21"/>
      <c r="BU39" s="20" t="s">
        <v>78</v>
      </c>
      <c r="BV39" s="20"/>
      <c r="BW39" s="19"/>
      <c r="BX39" s="18"/>
      <c r="BY39" s="17"/>
      <c r="BZ39" s="22">
        <f t="shared" ref="BZ39:BZ43" si="90">(BY39*BX39)*19%</f>
        <v>0</v>
      </c>
      <c r="CA39" s="15">
        <f t="shared" si="79"/>
        <v>0</v>
      </c>
      <c r="CC39" s="28"/>
      <c r="CD39" s="21"/>
      <c r="CE39" s="20" t="s">
        <v>78</v>
      </c>
      <c r="CF39" s="20"/>
      <c r="CG39" s="19"/>
      <c r="CH39" s="18"/>
      <c r="CI39" s="17"/>
      <c r="CJ39" s="22">
        <f t="shared" ref="CJ39:CJ43" si="91">(CI39*CH39)*19%</f>
        <v>0</v>
      </c>
      <c r="CK39" s="15">
        <f t="shared" si="80"/>
        <v>0</v>
      </c>
      <c r="CM39" s="28"/>
      <c r="CN39" s="21"/>
      <c r="CO39" s="20" t="s">
        <v>78</v>
      </c>
      <c r="CP39" s="20"/>
      <c r="CQ39" s="19"/>
      <c r="CR39" s="18"/>
      <c r="CS39" s="17"/>
      <c r="CT39" s="22">
        <f t="shared" ref="CT39:CT43" si="92">(CS39*CR39)*19%</f>
        <v>0</v>
      </c>
      <c r="CU39" s="15">
        <f t="shared" si="81"/>
        <v>0</v>
      </c>
      <c r="CW39" s="28"/>
      <c r="CX39" s="21"/>
      <c r="CY39" s="20" t="s">
        <v>78</v>
      </c>
      <c r="CZ39" s="20"/>
      <c r="DA39" s="19"/>
      <c r="DB39" s="18"/>
      <c r="DC39" s="17"/>
      <c r="DD39" s="22">
        <f t="shared" ref="DD39:DD43" si="93">(DC39*DB39)*19%</f>
        <v>0</v>
      </c>
      <c r="DE39" s="15">
        <f t="shared" si="82"/>
        <v>0</v>
      </c>
    </row>
    <row r="40" spans="1:109" ht="15.75" customHeight="1" outlineLevel="1" x14ac:dyDescent="0.25">
      <c r="A40" s="28"/>
      <c r="B40" s="21"/>
      <c r="C40" s="20" t="s">
        <v>78</v>
      </c>
      <c r="D40" s="20"/>
      <c r="E40" s="19"/>
      <c r="F40" s="18"/>
      <c r="G40" s="17"/>
      <c r="H40" s="22">
        <f t="shared" si="83"/>
        <v>0</v>
      </c>
      <c r="I40" s="15">
        <f t="shared" si="72"/>
        <v>0</v>
      </c>
      <c r="K40" s="28"/>
      <c r="L40" s="21"/>
      <c r="M40" s="20" t="s">
        <v>78</v>
      </c>
      <c r="N40" s="20"/>
      <c r="O40" s="19"/>
      <c r="P40" s="18"/>
      <c r="Q40" s="17"/>
      <c r="R40" s="22">
        <f t="shared" si="84"/>
        <v>0</v>
      </c>
      <c r="S40" s="15">
        <f t="shared" si="73"/>
        <v>0</v>
      </c>
      <c r="U40" s="28"/>
      <c r="V40" s="21"/>
      <c r="W40" s="20" t="s">
        <v>78</v>
      </c>
      <c r="X40" s="20"/>
      <c r="Y40" s="19"/>
      <c r="Z40" s="18"/>
      <c r="AA40" s="17"/>
      <c r="AB40" s="22">
        <f t="shared" si="85"/>
        <v>0</v>
      </c>
      <c r="AC40" s="15">
        <f t="shared" si="74"/>
        <v>0</v>
      </c>
      <c r="AE40" s="28"/>
      <c r="AF40" s="21"/>
      <c r="AG40" s="20" t="s">
        <v>78</v>
      </c>
      <c r="AH40" s="20"/>
      <c r="AI40" s="19"/>
      <c r="AJ40" s="18"/>
      <c r="AK40" s="17"/>
      <c r="AL40" s="22">
        <f t="shared" si="86"/>
        <v>0</v>
      </c>
      <c r="AM40" s="15">
        <f t="shared" si="75"/>
        <v>0</v>
      </c>
      <c r="AO40" s="28"/>
      <c r="AP40" s="21"/>
      <c r="AQ40" s="20" t="s">
        <v>78</v>
      </c>
      <c r="AR40" s="20"/>
      <c r="AS40" s="19"/>
      <c r="AT40" s="18"/>
      <c r="AU40" s="17"/>
      <c r="AV40" s="22">
        <f t="shared" si="87"/>
        <v>0</v>
      </c>
      <c r="AW40" s="15">
        <f t="shared" si="76"/>
        <v>0</v>
      </c>
      <c r="AY40" s="28"/>
      <c r="AZ40" s="21"/>
      <c r="BA40" s="20" t="s">
        <v>78</v>
      </c>
      <c r="BB40" s="20"/>
      <c r="BC40" s="19"/>
      <c r="BD40" s="18"/>
      <c r="BE40" s="17"/>
      <c r="BF40" s="22">
        <f t="shared" si="88"/>
        <v>0</v>
      </c>
      <c r="BG40" s="15">
        <f t="shared" si="77"/>
        <v>0</v>
      </c>
      <c r="BI40" s="28"/>
      <c r="BJ40" s="21"/>
      <c r="BK40" s="20" t="s">
        <v>78</v>
      </c>
      <c r="BL40" s="20"/>
      <c r="BM40" s="19"/>
      <c r="BN40" s="18"/>
      <c r="BO40" s="17"/>
      <c r="BP40" s="22">
        <f t="shared" si="89"/>
        <v>0</v>
      </c>
      <c r="BQ40" s="15">
        <f t="shared" si="78"/>
        <v>0</v>
      </c>
      <c r="BS40" s="28"/>
      <c r="BT40" s="21"/>
      <c r="BU40" s="20" t="s">
        <v>78</v>
      </c>
      <c r="BV40" s="20"/>
      <c r="BW40" s="19"/>
      <c r="BX40" s="18"/>
      <c r="BY40" s="17"/>
      <c r="BZ40" s="22">
        <f t="shared" si="90"/>
        <v>0</v>
      </c>
      <c r="CA40" s="15">
        <f t="shared" si="79"/>
        <v>0</v>
      </c>
      <c r="CC40" s="28"/>
      <c r="CD40" s="21"/>
      <c r="CE40" s="20" t="s">
        <v>78</v>
      </c>
      <c r="CF40" s="20"/>
      <c r="CG40" s="19"/>
      <c r="CH40" s="18"/>
      <c r="CI40" s="17"/>
      <c r="CJ40" s="22">
        <f t="shared" si="91"/>
        <v>0</v>
      </c>
      <c r="CK40" s="15">
        <f t="shared" si="80"/>
        <v>0</v>
      </c>
      <c r="CM40" s="28"/>
      <c r="CN40" s="21"/>
      <c r="CO40" s="20" t="s">
        <v>78</v>
      </c>
      <c r="CP40" s="20"/>
      <c r="CQ40" s="19"/>
      <c r="CR40" s="18"/>
      <c r="CS40" s="17"/>
      <c r="CT40" s="22">
        <f t="shared" si="92"/>
        <v>0</v>
      </c>
      <c r="CU40" s="15">
        <f t="shared" si="81"/>
        <v>0</v>
      </c>
      <c r="CW40" s="28"/>
      <c r="CX40" s="21"/>
      <c r="CY40" s="20" t="s">
        <v>78</v>
      </c>
      <c r="CZ40" s="20"/>
      <c r="DA40" s="19"/>
      <c r="DB40" s="18"/>
      <c r="DC40" s="17"/>
      <c r="DD40" s="22">
        <f t="shared" si="93"/>
        <v>0</v>
      </c>
      <c r="DE40" s="15">
        <f t="shared" si="82"/>
        <v>0</v>
      </c>
    </row>
    <row r="41" spans="1:109" ht="15.75" customHeight="1" outlineLevel="1" x14ac:dyDescent="0.25">
      <c r="A41" s="28"/>
      <c r="B41" s="21"/>
      <c r="C41" s="20" t="s">
        <v>78</v>
      </c>
      <c r="D41" s="20"/>
      <c r="E41" s="19"/>
      <c r="F41" s="18"/>
      <c r="G41" s="17"/>
      <c r="H41" s="22">
        <f t="shared" si="83"/>
        <v>0</v>
      </c>
      <c r="I41" s="15">
        <f t="shared" si="72"/>
        <v>0</v>
      </c>
      <c r="K41" s="28"/>
      <c r="L41" s="21"/>
      <c r="M41" s="20" t="s">
        <v>78</v>
      </c>
      <c r="N41" s="20"/>
      <c r="O41" s="19"/>
      <c r="P41" s="18"/>
      <c r="Q41" s="17"/>
      <c r="R41" s="22">
        <f t="shared" si="84"/>
        <v>0</v>
      </c>
      <c r="S41" s="15">
        <f t="shared" si="73"/>
        <v>0</v>
      </c>
      <c r="U41" s="28"/>
      <c r="V41" s="21"/>
      <c r="W41" s="20" t="s">
        <v>78</v>
      </c>
      <c r="X41" s="20"/>
      <c r="Y41" s="19"/>
      <c r="Z41" s="18"/>
      <c r="AA41" s="17"/>
      <c r="AB41" s="22">
        <f t="shared" si="85"/>
        <v>0</v>
      </c>
      <c r="AC41" s="15">
        <f t="shared" si="74"/>
        <v>0</v>
      </c>
      <c r="AE41" s="28"/>
      <c r="AF41" s="21"/>
      <c r="AG41" s="20" t="s">
        <v>78</v>
      </c>
      <c r="AH41" s="20"/>
      <c r="AI41" s="19"/>
      <c r="AJ41" s="18"/>
      <c r="AK41" s="17"/>
      <c r="AL41" s="22">
        <f t="shared" si="86"/>
        <v>0</v>
      </c>
      <c r="AM41" s="15">
        <f t="shared" si="75"/>
        <v>0</v>
      </c>
      <c r="AO41" s="28"/>
      <c r="AP41" s="21"/>
      <c r="AQ41" s="20" t="s">
        <v>78</v>
      </c>
      <c r="AR41" s="20"/>
      <c r="AS41" s="19"/>
      <c r="AT41" s="18"/>
      <c r="AU41" s="17"/>
      <c r="AV41" s="22">
        <f t="shared" si="87"/>
        <v>0</v>
      </c>
      <c r="AW41" s="15">
        <f t="shared" si="76"/>
        <v>0</v>
      </c>
      <c r="AY41" s="28"/>
      <c r="AZ41" s="21"/>
      <c r="BA41" s="20" t="s">
        <v>78</v>
      </c>
      <c r="BB41" s="20"/>
      <c r="BC41" s="19"/>
      <c r="BD41" s="18"/>
      <c r="BE41" s="17"/>
      <c r="BF41" s="22">
        <f t="shared" si="88"/>
        <v>0</v>
      </c>
      <c r="BG41" s="15">
        <f t="shared" si="77"/>
        <v>0</v>
      </c>
      <c r="BI41" s="28"/>
      <c r="BJ41" s="21"/>
      <c r="BK41" s="20" t="s">
        <v>78</v>
      </c>
      <c r="BL41" s="20"/>
      <c r="BM41" s="19"/>
      <c r="BN41" s="18"/>
      <c r="BO41" s="17"/>
      <c r="BP41" s="22">
        <f t="shared" si="89"/>
        <v>0</v>
      </c>
      <c r="BQ41" s="15">
        <f t="shared" si="78"/>
        <v>0</v>
      </c>
      <c r="BS41" s="28"/>
      <c r="BT41" s="21"/>
      <c r="BU41" s="20" t="s">
        <v>78</v>
      </c>
      <c r="BV41" s="20"/>
      <c r="BW41" s="19"/>
      <c r="BX41" s="18"/>
      <c r="BY41" s="17"/>
      <c r="BZ41" s="22">
        <f t="shared" si="90"/>
        <v>0</v>
      </c>
      <c r="CA41" s="15">
        <f t="shared" si="79"/>
        <v>0</v>
      </c>
      <c r="CC41" s="28"/>
      <c r="CD41" s="21"/>
      <c r="CE41" s="20" t="s">
        <v>78</v>
      </c>
      <c r="CF41" s="20"/>
      <c r="CG41" s="19"/>
      <c r="CH41" s="18"/>
      <c r="CI41" s="17"/>
      <c r="CJ41" s="22">
        <f t="shared" si="91"/>
        <v>0</v>
      </c>
      <c r="CK41" s="15">
        <f t="shared" si="80"/>
        <v>0</v>
      </c>
      <c r="CM41" s="28"/>
      <c r="CN41" s="21"/>
      <c r="CO41" s="20" t="s">
        <v>78</v>
      </c>
      <c r="CP41" s="20"/>
      <c r="CQ41" s="19"/>
      <c r="CR41" s="18"/>
      <c r="CS41" s="17"/>
      <c r="CT41" s="22">
        <f t="shared" si="92"/>
        <v>0</v>
      </c>
      <c r="CU41" s="15">
        <f t="shared" si="81"/>
        <v>0</v>
      </c>
      <c r="CW41" s="28"/>
      <c r="CX41" s="21"/>
      <c r="CY41" s="20" t="s">
        <v>78</v>
      </c>
      <c r="CZ41" s="20"/>
      <c r="DA41" s="19"/>
      <c r="DB41" s="18"/>
      <c r="DC41" s="17"/>
      <c r="DD41" s="22">
        <f t="shared" si="93"/>
        <v>0</v>
      </c>
      <c r="DE41" s="15">
        <f t="shared" si="82"/>
        <v>0</v>
      </c>
    </row>
    <row r="42" spans="1:109" ht="15.75" customHeight="1" outlineLevel="1" x14ac:dyDescent="0.25">
      <c r="A42" s="28"/>
      <c r="B42" s="21"/>
      <c r="C42" s="20" t="s">
        <v>78</v>
      </c>
      <c r="D42" s="20"/>
      <c r="E42" s="19"/>
      <c r="F42" s="18"/>
      <c r="G42" s="17"/>
      <c r="H42" s="22">
        <f t="shared" si="83"/>
        <v>0</v>
      </c>
      <c r="I42" s="15">
        <f t="shared" si="72"/>
        <v>0</v>
      </c>
      <c r="K42" s="28"/>
      <c r="L42" s="21"/>
      <c r="M42" s="20" t="s">
        <v>78</v>
      </c>
      <c r="N42" s="20"/>
      <c r="O42" s="19"/>
      <c r="P42" s="18"/>
      <c r="Q42" s="17"/>
      <c r="R42" s="22">
        <f t="shared" si="84"/>
        <v>0</v>
      </c>
      <c r="S42" s="15">
        <f t="shared" si="73"/>
        <v>0</v>
      </c>
      <c r="U42" s="28"/>
      <c r="V42" s="21"/>
      <c r="W42" s="20" t="s">
        <v>78</v>
      </c>
      <c r="X42" s="20"/>
      <c r="Y42" s="19"/>
      <c r="Z42" s="18"/>
      <c r="AA42" s="17"/>
      <c r="AB42" s="22">
        <f t="shared" si="85"/>
        <v>0</v>
      </c>
      <c r="AC42" s="15">
        <f t="shared" si="74"/>
        <v>0</v>
      </c>
      <c r="AE42" s="28"/>
      <c r="AF42" s="21"/>
      <c r="AG42" s="20" t="s">
        <v>78</v>
      </c>
      <c r="AH42" s="20"/>
      <c r="AI42" s="19"/>
      <c r="AJ42" s="18"/>
      <c r="AK42" s="17"/>
      <c r="AL42" s="22">
        <f t="shared" si="86"/>
        <v>0</v>
      </c>
      <c r="AM42" s="15">
        <f t="shared" si="75"/>
        <v>0</v>
      </c>
      <c r="AO42" s="28"/>
      <c r="AP42" s="21"/>
      <c r="AQ42" s="20" t="s">
        <v>78</v>
      </c>
      <c r="AR42" s="20"/>
      <c r="AS42" s="19"/>
      <c r="AT42" s="18"/>
      <c r="AU42" s="17"/>
      <c r="AV42" s="22">
        <f t="shared" si="87"/>
        <v>0</v>
      </c>
      <c r="AW42" s="15">
        <f t="shared" si="76"/>
        <v>0</v>
      </c>
      <c r="AY42" s="28"/>
      <c r="AZ42" s="21"/>
      <c r="BA42" s="20" t="s">
        <v>78</v>
      </c>
      <c r="BB42" s="20"/>
      <c r="BC42" s="19"/>
      <c r="BD42" s="18"/>
      <c r="BE42" s="17"/>
      <c r="BF42" s="22">
        <f t="shared" si="88"/>
        <v>0</v>
      </c>
      <c r="BG42" s="15">
        <f t="shared" si="77"/>
        <v>0</v>
      </c>
      <c r="BI42" s="28"/>
      <c r="BJ42" s="21"/>
      <c r="BK42" s="20" t="s">
        <v>78</v>
      </c>
      <c r="BL42" s="20"/>
      <c r="BM42" s="19"/>
      <c r="BN42" s="18"/>
      <c r="BO42" s="17"/>
      <c r="BP42" s="22">
        <f t="shared" si="89"/>
        <v>0</v>
      </c>
      <c r="BQ42" s="15">
        <f t="shared" si="78"/>
        <v>0</v>
      </c>
      <c r="BS42" s="28"/>
      <c r="BT42" s="21"/>
      <c r="BU42" s="20" t="s">
        <v>78</v>
      </c>
      <c r="BV42" s="20"/>
      <c r="BW42" s="19"/>
      <c r="BX42" s="18"/>
      <c r="BY42" s="17"/>
      <c r="BZ42" s="22">
        <f t="shared" si="90"/>
        <v>0</v>
      </c>
      <c r="CA42" s="15">
        <f t="shared" si="79"/>
        <v>0</v>
      </c>
      <c r="CC42" s="28"/>
      <c r="CD42" s="21"/>
      <c r="CE42" s="20" t="s">
        <v>78</v>
      </c>
      <c r="CF42" s="20"/>
      <c r="CG42" s="19"/>
      <c r="CH42" s="18"/>
      <c r="CI42" s="17"/>
      <c r="CJ42" s="22">
        <f t="shared" si="91"/>
        <v>0</v>
      </c>
      <c r="CK42" s="15">
        <f t="shared" si="80"/>
        <v>0</v>
      </c>
      <c r="CM42" s="28"/>
      <c r="CN42" s="21"/>
      <c r="CO42" s="20" t="s">
        <v>78</v>
      </c>
      <c r="CP42" s="20"/>
      <c r="CQ42" s="19"/>
      <c r="CR42" s="18"/>
      <c r="CS42" s="17"/>
      <c r="CT42" s="22">
        <f t="shared" si="92"/>
        <v>0</v>
      </c>
      <c r="CU42" s="15">
        <f t="shared" si="81"/>
        <v>0</v>
      </c>
      <c r="CW42" s="28"/>
      <c r="CX42" s="21"/>
      <c r="CY42" s="20" t="s">
        <v>78</v>
      </c>
      <c r="CZ42" s="20"/>
      <c r="DA42" s="19"/>
      <c r="DB42" s="18"/>
      <c r="DC42" s="17"/>
      <c r="DD42" s="22">
        <f t="shared" si="93"/>
        <v>0</v>
      </c>
      <c r="DE42" s="15">
        <f t="shared" si="82"/>
        <v>0</v>
      </c>
    </row>
    <row r="43" spans="1:109" ht="15.75" customHeight="1" outlineLevel="1" thickBot="1" x14ac:dyDescent="0.3">
      <c r="A43" s="32"/>
      <c r="B43" s="31"/>
      <c r="C43" s="20" t="s">
        <v>78</v>
      </c>
      <c r="D43" s="20"/>
      <c r="E43" s="19"/>
      <c r="F43" s="18"/>
      <c r="G43" s="17"/>
      <c r="H43" s="22">
        <f t="shared" si="83"/>
        <v>0</v>
      </c>
      <c r="I43" s="15">
        <f t="shared" si="72"/>
        <v>0</v>
      </c>
      <c r="K43" s="32"/>
      <c r="L43" s="31"/>
      <c r="M43" s="20" t="s">
        <v>78</v>
      </c>
      <c r="N43" s="20"/>
      <c r="O43" s="19"/>
      <c r="P43" s="18"/>
      <c r="Q43" s="17"/>
      <c r="R43" s="22">
        <f t="shared" si="84"/>
        <v>0</v>
      </c>
      <c r="S43" s="15">
        <f t="shared" si="73"/>
        <v>0</v>
      </c>
      <c r="U43" s="32"/>
      <c r="V43" s="31"/>
      <c r="W43" s="20" t="s">
        <v>78</v>
      </c>
      <c r="X43" s="20"/>
      <c r="Y43" s="19"/>
      <c r="Z43" s="18"/>
      <c r="AA43" s="17"/>
      <c r="AB43" s="22">
        <f t="shared" si="85"/>
        <v>0</v>
      </c>
      <c r="AC43" s="15">
        <f t="shared" si="74"/>
        <v>0</v>
      </c>
      <c r="AE43" s="32"/>
      <c r="AF43" s="31"/>
      <c r="AG43" s="20" t="s">
        <v>78</v>
      </c>
      <c r="AH43" s="20"/>
      <c r="AI43" s="19"/>
      <c r="AJ43" s="18"/>
      <c r="AK43" s="17"/>
      <c r="AL43" s="22">
        <f t="shared" si="86"/>
        <v>0</v>
      </c>
      <c r="AM43" s="15">
        <f t="shared" si="75"/>
        <v>0</v>
      </c>
      <c r="AO43" s="32"/>
      <c r="AP43" s="31"/>
      <c r="AQ43" s="20" t="s">
        <v>78</v>
      </c>
      <c r="AR43" s="20"/>
      <c r="AS43" s="19"/>
      <c r="AT43" s="18"/>
      <c r="AU43" s="17"/>
      <c r="AV43" s="22">
        <f t="shared" si="87"/>
        <v>0</v>
      </c>
      <c r="AW43" s="15">
        <f t="shared" si="76"/>
        <v>0</v>
      </c>
      <c r="AY43" s="32"/>
      <c r="AZ43" s="31"/>
      <c r="BA43" s="20" t="s">
        <v>78</v>
      </c>
      <c r="BB43" s="20"/>
      <c r="BC43" s="19"/>
      <c r="BD43" s="18"/>
      <c r="BE43" s="17"/>
      <c r="BF43" s="22">
        <f t="shared" si="88"/>
        <v>0</v>
      </c>
      <c r="BG43" s="15">
        <f t="shared" si="77"/>
        <v>0</v>
      </c>
      <c r="BI43" s="32"/>
      <c r="BJ43" s="31"/>
      <c r="BK43" s="20" t="s">
        <v>78</v>
      </c>
      <c r="BL43" s="20"/>
      <c r="BM43" s="19"/>
      <c r="BN43" s="18"/>
      <c r="BO43" s="17"/>
      <c r="BP43" s="22">
        <f t="shared" si="89"/>
        <v>0</v>
      </c>
      <c r="BQ43" s="15">
        <f t="shared" si="78"/>
        <v>0</v>
      </c>
      <c r="BS43" s="32"/>
      <c r="BT43" s="31"/>
      <c r="BU43" s="20" t="s">
        <v>78</v>
      </c>
      <c r="BV43" s="20"/>
      <c r="BW43" s="19"/>
      <c r="BX43" s="18"/>
      <c r="BY43" s="17"/>
      <c r="BZ43" s="22">
        <f t="shared" si="90"/>
        <v>0</v>
      </c>
      <c r="CA43" s="15">
        <f t="shared" si="79"/>
        <v>0</v>
      </c>
      <c r="CC43" s="32"/>
      <c r="CD43" s="31"/>
      <c r="CE43" s="20" t="s">
        <v>78</v>
      </c>
      <c r="CF43" s="20"/>
      <c r="CG43" s="19"/>
      <c r="CH43" s="18"/>
      <c r="CI43" s="17"/>
      <c r="CJ43" s="22">
        <f t="shared" si="91"/>
        <v>0</v>
      </c>
      <c r="CK43" s="15">
        <f t="shared" si="80"/>
        <v>0</v>
      </c>
      <c r="CM43" s="32"/>
      <c r="CN43" s="31"/>
      <c r="CO43" s="20" t="s">
        <v>78</v>
      </c>
      <c r="CP43" s="20"/>
      <c r="CQ43" s="19"/>
      <c r="CR43" s="18"/>
      <c r="CS43" s="17"/>
      <c r="CT43" s="22">
        <f t="shared" si="92"/>
        <v>0</v>
      </c>
      <c r="CU43" s="15">
        <f t="shared" si="81"/>
        <v>0</v>
      </c>
      <c r="CW43" s="32"/>
      <c r="CX43" s="31"/>
      <c r="CY43" s="20" t="s">
        <v>78</v>
      </c>
      <c r="CZ43" s="20"/>
      <c r="DA43" s="19"/>
      <c r="DB43" s="18"/>
      <c r="DC43" s="17"/>
      <c r="DD43" s="22">
        <f t="shared" si="93"/>
        <v>0</v>
      </c>
      <c r="DE43" s="15">
        <f t="shared" si="82"/>
        <v>0</v>
      </c>
    </row>
    <row r="44" spans="1:109" ht="15.75" customHeight="1" outlineLevel="1" thickBot="1" x14ac:dyDescent="0.3">
      <c r="A44" s="30"/>
      <c r="B44" s="224" t="s">
        <v>95</v>
      </c>
      <c r="C44" s="225"/>
      <c r="D44" s="225"/>
      <c r="E44" s="225"/>
      <c r="F44" s="225"/>
      <c r="G44" s="226"/>
      <c r="H44" s="29">
        <f>SUM(H45:H50)</f>
        <v>0</v>
      </c>
      <c r="I44" s="29">
        <f>SUM(I45:I50)</f>
        <v>0</v>
      </c>
      <c r="K44" s="30"/>
      <c r="L44" s="224" t="s">
        <v>95</v>
      </c>
      <c r="M44" s="225"/>
      <c r="N44" s="225"/>
      <c r="O44" s="225"/>
      <c r="P44" s="225"/>
      <c r="Q44" s="226"/>
      <c r="R44" s="29">
        <f>SUM(R45:R50)</f>
        <v>0</v>
      </c>
      <c r="S44" s="29">
        <f>SUM(S45:S50)</f>
        <v>0</v>
      </c>
      <c r="U44" s="30"/>
      <c r="V44" s="224" t="s">
        <v>95</v>
      </c>
      <c r="W44" s="225"/>
      <c r="X44" s="225"/>
      <c r="Y44" s="225"/>
      <c r="Z44" s="225"/>
      <c r="AA44" s="226"/>
      <c r="AB44" s="29">
        <f>SUM(AB45:AB50)</f>
        <v>15732000</v>
      </c>
      <c r="AC44" s="29">
        <f>SUM(AC45:AC50)</f>
        <v>98532000</v>
      </c>
      <c r="AE44" s="30"/>
      <c r="AF44" s="224" t="s">
        <v>95</v>
      </c>
      <c r="AG44" s="225"/>
      <c r="AH44" s="225"/>
      <c r="AI44" s="225"/>
      <c r="AJ44" s="225"/>
      <c r="AK44" s="226"/>
      <c r="AL44" s="29">
        <f>SUM(AL45:AL50)</f>
        <v>15485000</v>
      </c>
      <c r="AM44" s="29">
        <f>SUM(AM45:AM50)</f>
        <v>96985000</v>
      </c>
      <c r="AO44" s="30"/>
      <c r="AP44" s="224" t="s">
        <v>95</v>
      </c>
      <c r="AQ44" s="225"/>
      <c r="AR44" s="225"/>
      <c r="AS44" s="225"/>
      <c r="AT44" s="225"/>
      <c r="AU44" s="226"/>
      <c r="AV44" s="29">
        <f>SUM(AV45:AV50)</f>
        <v>13300000</v>
      </c>
      <c r="AW44" s="29">
        <f>SUM(AW45:AW50)</f>
        <v>83300000</v>
      </c>
      <c r="AY44" s="30"/>
      <c r="AZ44" s="224" t="s">
        <v>95</v>
      </c>
      <c r="BA44" s="225"/>
      <c r="BB44" s="225"/>
      <c r="BC44" s="225"/>
      <c r="BD44" s="225"/>
      <c r="BE44" s="226"/>
      <c r="BF44" s="29">
        <f>SUM(BF45:BF50)</f>
        <v>13300000</v>
      </c>
      <c r="BG44" s="29">
        <f>SUM(BG45:BG50)</f>
        <v>83300000</v>
      </c>
      <c r="BI44" s="30"/>
      <c r="BJ44" s="224" t="s">
        <v>95</v>
      </c>
      <c r="BK44" s="225"/>
      <c r="BL44" s="225"/>
      <c r="BM44" s="225"/>
      <c r="BN44" s="225"/>
      <c r="BO44" s="226"/>
      <c r="BP44" s="29">
        <f>SUM(BP45:BP50)</f>
        <v>0</v>
      </c>
      <c r="BQ44" s="29">
        <f>SUM(BQ45:BQ50)</f>
        <v>0</v>
      </c>
      <c r="BS44" s="30"/>
      <c r="BT44" s="224" t="s">
        <v>95</v>
      </c>
      <c r="BU44" s="225"/>
      <c r="BV44" s="225"/>
      <c r="BW44" s="225"/>
      <c r="BX44" s="225"/>
      <c r="BY44" s="226"/>
      <c r="BZ44" s="29">
        <f>SUM(BZ45:BZ50)</f>
        <v>0</v>
      </c>
      <c r="CA44" s="29">
        <f>SUM(CA45:CA50)</f>
        <v>0</v>
      </c>
      <c r="CC44" s="30"/>
      <c r="CD44" s="224" t="s">
        <v>95</v>
      </c>
      <c r="CE44" s="225"/>
      <c r="CF44" s="225"/>
      <c r="CG44" s="225"/>
      <c r="CH44" s="225"/>
      <c r="CI44" s="226"/>
      <c r="CJ44" s="29">
        <f>SUM(CJ45:CJ50)</f>
        <v>0</v>
      </c>
      <c r="CK44" s="29">
        <f>SUM(CK45:CK50)</f>
        <v>0</v>
      </c>
      <c r="CM44" s="30"/>
      <c r="CN44" s="224" t="s">
        <v>95</v>
      </c>
      <c r="CO44" s="225"/>
      <c r="CP44" s="225"/>
      <c r="CQ44" s="225"/>
      <c r="CR44" s="225"/>
      <c r="CS44" s="226"/>
      <c r="CT44" s="29">
        <f>SUM(CT45:CT50)</f>
        <v>0</v>
      </c>
      <c r="CU44" s="29">
        <f>SUM(CU45:CU50)</f>
        <v>0</v>
      </c>
      <c r="CW44" s="30"/>
      <c r="CX44" s="224" t="s">
        <v>95</v>
      </c>
      <c r="CY44" s="225"/>
      <c r="CZ44" s="225"/>
      <c r="DA44" s="225"/>
      <c r="DB44" s="225"/>
      <c r="DC44" s="226"/>
      <c r="DD44" s="29">
        <f>SUM(DD45:DD50)</f>
        <v>0</v>
      </c>
      <c r="DE44" s="29">
        <f>SUM(DE45:DE50)</f>
        <v>0</v>
      </c>
    </row>
    <row r="45" spans="1:109" s="11" customFormat="1" ht="408.6" customHeight="1" outlineLevel="1" x14ac:dyDescent="0.25">
      <c r="A45" s="155"/>
      <c r="B45" s="175"/>
      <c r="C45" s="149" t="s">
        <v>78</v>
      </c>
      <c r="D45" s="157"/>
      <c r="E45" s="176"/>
      <c r="F45" s="159"/>
      <c r="G45" s="177"/>
      <c r="H45" s="153">
        <f>(G45*F45)*19%</f>
        <v>0</v>
      </c>
      <c r="I45" s="154">
        <f>(G45*F45)+H45</f>
        <v>0</v>
      </c>
      <c r="K45" s="155"/>
      <c r="L45" s="175"/>
      <c r="M45" s="149" t="s">
        <v>78</v>
      </c>
      <c r="N45" s="157"/>
      <c r="O45" s="176"/>
      <c r="P45" s="159"/>
      <c r="Q45" s="177"/>
      <c r="R45" s="153">
        <f>(Q45*P45)*19%</f>
        <v>0</v>
      </c>
      <c r="S45" s="154">
        <f>(Q45*P45)+R45</f>
        <v>0</v>
      </c>
      <c r="U45" s="155"/>
      <c r="V45" s="142" t="s">
        <v>96</v>
      </c>
      <c r="W45" s="149" t="s">
        <v>78</v>
      </c>
      <c r="X45" s="157" t="s">
        <v>80</v>
      </c>
      <c r="Y45" s="176" t="s">
        <v>81</v>
      </c>
      <c r="Z45" s="159">
        <v>10</v>
      </c>
      <c r="AA45" s="177">
        <v>7000000</v>
      </c>
      <c r="AB45" s="153">
        <f>(AA45*Z45)*19%</f>
        <v>13300000</v>
      </c>
      <c r="AC45" s="154">
        <f>(AA45*Z45)+AB45</f>
        <v>83300000</v>
      </c>
      <c r="AE45" s="155"/>
      <c r="AF45" s="142" t="s">
        <v>96</v>
      </c>
      <c r="AG45" s="149" t="s">
        <v>78</v>
      </c>
      <c r="AH45" s="157" t="s">
        <v>80</v>
      </c>
      <c r="AI45" s="176" t="s">
        <v>81</v>
      </c>
      <c r="AJ45" s="159">
        <v>10</v>
      </c>
      <c r="AK45" s="177">
        <v>7000000</v>
      </c>
      <c r="AL45" s="153">
        <f>(AK45*AJ45)*19%</f>
        <v>13300000</v>
      </c>
      <c r="AM45" s="154">
        <f>(AK45*AJ45)+AL45</f>
        <v>83300000</v>
      </c>
      <c r="AO45" s="155"/>
      <c r="AP45" s="142" t="s">
        <v>96</v>
      </c>
      <c r="AQ45" s="149" t="s">
        <v>78</v>
      </c>
      <c r="AR45" s="157" t="s">
        <v>80</v>
      </c>
      <c r="AS45" s="176" t="s">
        <v>81</v>
      </c>
      <c r="AT45" s="159">
        <v>10</v>
      </c>
      <c r="AU45" s="177">
        <v>7000000</v>
      </c>
      <c r="AV45" s="153">
        <f>(AU45*AT45)*19%</f>
        <v>13300000</v>
      </c>
      <c r="AW45" s="154">
        <f>(AU45*AT45)+AV45</f>
        <v>83300000</v>
      </c>
      <c r="AY45" s="155"/>
      <c r="AZ45" s="142" t="s">
        <v>96</v>
      </c>
      <c r="BA45" s="149" t="s">
        <v>78</v>
      </c>
      <c r="BB45" s="157" t="s">
        <v>80</v>
      </c>
      <c r="BC45" s="176" t="s">
        <v>81</v>
      </c>
      <c r="BD45" s="159">
        <v>10</v>
      </c>
      <c r="BE45" s="177">
        <v>7000000</v>
      </c>
      <c r="BF45" s="153">
        <f>(BE45*BD45)*19%</f>
        <v>13300000</v>
      </c>
      <c r="BG45" s="154">
        <f>(BE45*BD45)+BF45</f>
        <v>83300000</v>
      </c>
      <c r="BI45" s="155"/>
      <c r="BJ45" s="175"/>
      <c r="BK45" s="149" t="s">
        <v>78</v>
      </c>
      <c r="BL45" s="157"/>
      <c r="BM45" s="176"/>
      <c r="BN45" s="159"/>
      <c r="BO45" s="177"/>
      <c r="BP45" s="153">
        <f>(BO45*BN45)*19%</f>
        <v>0</v>
      </c>
      <c r="BQ45" s="154">
        <f>(BO45*BN45)+BP45</f>
        <v>0</v>
      </c>
      <c r="BS45" s="155"/>
      <c r="BT45" s="175"/>
      <c r="BU45" s="149" t="s">
        <v>78</v>
      </c>
      <c r="BV45" s="157"/>
      <c r="BW45" s="176"/>
      <c r="BX45" s="159"/>
      <c r="BY45" s="177"/>
      <c r="BZ45" s="153">
        <f>(BY45*BX45)*19%</f>
        <v>0</v>
      </c>
      <c r="CA45" s="154">
        <f>(BY45*BX45)+BZ45</f>
        <v>0</v>
      </c>
      <c r="CC45" s="155"/>
      <c r="CD45" s="175"/>
      <c r="CE45" s="149" t="s">
        <v>78</v>
      </c>
      <c r="CF45" s="157"/>
      <c r="CG45" s="176"/>
      <c r="CH45" s="159"/>
      <c r="CI45" s="177"/>
      <c r="CJ45" s="153">
        <f>(CI45*CH45)*19%</f>
        <v>0</v>
      </c>
      <c r="CK45" s="154">
        <f>(CI45*CH45)+CJ45</f>
        <v>0</v>
      </c>
      <c r="CM45" s="155"/>
      <c r="CN45" s="175"/>
      <c r="CO45" s="149" t="s">
        <v>78</v>
      </c>
      <c r="CP45" s="157"/>
      <c r="CQ45" s="176"/>
      <c r="CR45" s="159"/>
      <c r="CS45" s="177"/>
      <c r="CT45" s="153">
        <f>(CS45*CR45)*19%</f>
        <v>0</v>
      </c>
      <c r="CU45" s="154">
        <f>(CS45*CR45)+CT45</f>
        <v>0</v>
      </c>
      <c r="CW45" s="155"/>
      <c r="CX45" s="175"/>
      <c r="CY45" s="149" t="s">
        <v>78</v>
      </c>
      <c r="CZ45" s="157"/>
      <c r="DA45" s="176"/>
      <c r="DB45" s="159"/>
      <c r="DC45" s="177"/>
      <c r="DD45" s="153">
        <f>(DC45*DB45)*19%</f>
        <v>0</v>
      </c>
      <c r="DE45" s="154">
        <f>(DC45*DB45)+DD45</f>
        <v>0</v>
      </c>
    </row>
    <row r="46" spans="1:109" s="11" customFormat="1" ht="408.6" customHeight="1" outlineLevel="1" x14ac:dyDescent="0.25">
      <c r="A46" s="155"/>
      <c r="B46" s="140"/>
      <c r="C46" s="149" t="s">
        <v>78</v>
      </c>
      <c r="D46" s="172"/>
      <c r="E46" s="179"/>
      <c r="F46" s="178"/>
      <c r="G46" s="152"/>
      <c r="H46" s="161">
        <f t="shared" ref="H46:H49" si="94">(G46*F46)*19%</f>
        <v>0</v>
      </c>
      <c r="I46" s="162">
        <f>(G46*F46)+H46</f>
        <v>0</v>
      </c>
      <c r="K46" s="155"/>
      <c r="L46" s="140"/>
      <c r="M46" s="149" t="s">
        <v>78</v>
      </c>
      <c r="N46" s="172"/>
      <c r="O46" s="179"/>
      <c r="P46" s="178"/>
      <c r="Q46" s="152"/>
      <c r="R46" s="161">
        <f t="shared" ref="R46:R49" si="95">(Q46*P46)*19%</f>
        <v>0</v>
      </c>
      <c r="S46" s="162">
        <f>(Q46*P46)+R46</f>
        <v>0</v>
      </c>
      <c r="U46" s="155"/>
      <c r="V46" s="140" t="s">
        <v>97</v>
      </c>
      <c r="W46" s="149" t="s">
        <v>78</v>
      </c>
      <c r="X46" s="172" t="s">
        <v>80</v>
      </c>
      <c r="Y46" s="180" t="s">
        <v>81</v>
      </c>
      <c r="Z46" s="178">
        <v>1</v>
      </c>
      <c r="AA46" s="152">
        <v>11500000</v>
      </c>
      <c r="AB46" s="153">
        <f t="shared" ref="AB46:AB50" si="96">(AA46*Z46)*19%</f>
        <v>2185000</v>
      </c>
      <c r="AC46" s="154">
        <f t="shared" ref="AC46:AC50" si="97">(AA46*Z46)+AB46</f>
        <v>13685000</v>
      </c>
      <c r="AE46" s="155"/>
      <c r="AF46" s="140" t="s">
        <v>97</v>
      </c>
      <c r="AG46" s="149" t="s">
        <v>78</v>
      </c>
      <c r="AH46" s="172" t="s">
        <v>80</v>
      </c>
      <c r="AI46" s="180" t="s">
        <v>81</v>
      </c>
      <c r="AJ46" s="178">
        <v>1</v>
      </c>
      <c r="AK46" s="152">
        <v>11500000</v>
      </c>
      <c r="AL46" s="153">
        <f t="shared" ref="AL46:AL50" si="98">(AK46*AJ46)*19%</f>
        <v>2185000</v>
      </c>
      <c r="AM46" s="154">
        <f t="shared" ref="AM46:AM50" si="99">(AK46*AJ46)+AL46</f>
        <v>13685000</v>
      </c>
      <c r="AO46" s="155"/>
      <c r="AP46" s="140"/>
      <c r="AQ46" s="149" t="s">
        <v>78</v>
      </c>
      <c r="AR46" s="172"/>
      <c r="AS46" s="179"/>
      <c r="AT46" s="178"/>
      <c r="AU46" s="152"/>
      <c r="AV46" s="161">
        <f t="shared" ref="AV46:AV49" si="100">(AU46*AT46)*19%</f>
        <v>0</v>
      </c>
      <c r="AW46" s="162">
        <f>(AU46*AT46)+AV46</f>
        <v>0</v>
      </c>
      <c r="AY46" s="155"/>
      <c r="AZ46" s="140"/>
      <c r="BA46" s="149" t="s">
        <v>78</v>
      </c>
      <c r="BB46" s="172"/>
      <c r="BC46" s="179"/>
      <c r="BD46" s="178"/>
      <c r="BE46" s="152"/>
      <c r="BF46" s="161">
        <f t="shared" ref="BF46:BF49" si="101">(BE46*BD46)*19%</f>
        <v>0</v>
      </c>
      <c r="BG46" s="162">
        <f>(BE46*BD46)+BF46</f>
        <v>0</v>
      </c>
      <c r="BI46" s="155"/>
      <c r="BJ46" s="140"/>
      <c r="BK46" s="149" t="s">
        <v>78</v>
      </c>
      <c r="BL46" s="172"/>
      <c r="BM46" s="179"/>
      <c r="BN46" s="178"/>
      <c r="BO46" s="152"/>
      <c r="BP46" s="161">
        <f t="shared" ref="BP46:BP49" si="102">(BO46*BN46)*19%</f>
        <v>0</v>
      </c>
      <c r="BQ46" s="162">
        <f>(BO46*BN46)+BP46</f>
        <v>0</v>
      </c>
      <c r="BS46" s="155"/>
      <c r="BT46" s="140"/>
      <c r="BU46" s="149" t="s">
        <v>78</v>
      </c>
      <c r="BV46" s="172"/>
      <c r="BW46" s="179"/>
      <c r="BX46" s="178"/>
      <c r="BY46" s="152"/>
      <c r="BZ46" s="161">
        <f t="shared" ref="BZ46:BZ49" si="103">(BY46*BX46)*19%</f>
        <v>0</v>
      </c>
      <c r="CA46" s="162">
        <f>(BY46*BX46)+BZ46</f>
        <v>0</v>
      </c>
      <c r="CC46" s="155"/>
      <c r="CD46" s="140"/>
      <c r="CE46" s="149" t="s">
        <v>78</v>
      </c>
      <c r="CF46" s="172"/>
      <c r="CG46" s="179"/>
      <c r="CH46" s="178"/>
      <c r="CI46" s="152"/>
      <c r="CJ46" s="161">
        <f t="shared" ref="CJ46:CJ49" si="104">(CI46*CH46)*19%</f>
        <v>0</v>
      </c>
      <c r="CK46" s="162">
        <f>(CI46*CH46)+CJ46</f>
        <v>0</v>
      </c>
      <c r="CM46" s="155"/>
      <c r="CN46" s="140"/>
      <c r="CO46" s="149" t="s">
        <v>78</v>
      </c>
      <c r="CP46" s="172"/>
      <c r="CQ46" s="179"/>
      <c r="CR46" s="178"/>
      <c r="CS46" s="152"/>
      <c r="CT46" s="161">
        <f t="shared" ref="CT46:CT49" si="105">(CS46*CR46)*19%</f>
        <v>0</v>
      </c>
      <c r="CU46" s="162">
        <f>(CS46*CR46)+CT46</f>
        <v>0</v>
      </c>
      <c r="CW46" s="155"/>
      <c r="CX46" s="140"/>
      <c r="CY46" s="149" t="s">
        <v>78</v>
      </c>
      <c r="CZ46" s="172"/>
      <c r="DA46" s="179"/>
      <c r="DB46" s="178"/>
      <c r="DC46" s="152"/>
      <c r="DD46" s="161">
        <f t="shared" ref="DD46:DD49" si="106">(DC46*DB46)*19%</f>
        <v>0</v>
      </c>
      <c r="DE46" s="162">
        <f>(DC46*DB46)+DD46</f>
        <v>0</v>
      </c>
    </row>
    <row r="47" spans="1:109" ht="143.4" customHeight="1" outlineLevel="1" x14ac:dyDescent="0.25">
      <c r="A47" s="32"/>
      <c r="B47" s="31"/>
      <c r="C47" s="20"/>
      <c r="D47" s="20"/>
      <c r="E47" s="52"/>
      <c r="F47" s="18"/>
      <c r="G47" s="17"/>
      <c r="H47" s="22"/>
      <c r="I47" s="15"/>
      <c r="K47" s="32"/>
      <c r="L47" s="31"/>
      <c r="M47" s="20"/>
      <c r="N47" s="20"/>
      <c r="O47" s="52"/>
      <c r="P47" s="18"/>
      <c r="Q47" s="17"/>
      <c r="R47" s="22"/>
      <c r="S47" s="15"/>
      <c r="U47" s="59"/>
      <c r="V47" s="141" t="s">
        <v>98</v>
      </c>
      <c r="W47" s="20" t="s">
        <v>78</v>
      </c>
      <c r="X47" s="20" t="s">
        <v>80</v>
      </c>
      <c r="Y47" s="52" t="s">
        <v>92</v>
      </c>
      <c r="Z47" s="18">
        <v>1</v>
      </c>
      <c r="AA47" s="17">
        <v>1300000</v>
      </c>
      <c r="AB47" s="115">
        <f t="shared" si="96"/>
        <v>247000</v>
      </c>
      <c r="AC47" s="116">
        <f t="shared" si="97"/>
        <v>1547000</v>
      </c>
      <c r="AE47" s="32"/>
      <c r="AF47" s="141"/>
      <c r="AG47" s="20"/>
      <c r="AH47" s="20"/>
      <c r="AI47" s="52"/>
      <c r="AJ47" s="18"/>
      <c r="AK47" s="17"/>
      <c r="AL47" s="115"/>
      <c r="AM47" s="116"/>
      <c r="AO47" s="32"/>
      <c r="AP47" s="31"/>
      <c r="AQ47" s="20"/>
      <c r="AR47" s="20"/>
      <c r="AS47" s="52"/>
      <c r="AT47" s="18"/>
      <c r="AU47" s="17"/>
      <c r="AV47" s="22"/>
      <c r="AW47" s="15"/>
      <c r="AY47" s="32"/>
      <c r="AZ47" s="31"/>
      <c r="BA47" s="20"/>
      <c r="BB47" s="20"/>
      <c r="BC47" s="52"/>
      <c r="BD47" s="18"/>
      <c r="BE47" s="17"/>
      <c r="BF47" s="22"/>
      <c r="BG47" s="15"/>
      <c r="BI47" s="32"/>
      <c r="BJ47" s="31"/>
      <c r="BK47" s="20"/>
      <c r="BL47" s="20"/>
      <c r="BM47" s="52"/>
      <c r="BN47" s="18"/>
      <c r="BO47" s="17"/>
      <c r="BP47" s="22"/>
      <c r="BQ47" s="15"/>
      <c r="BS47" s="32"/>
      <c r="BT47" s="31"/>
      <c r="BU47" s="20"/>
      <c r="BV47" s="20"/>
      <c r="BW47" s="52"/>
      <c r="BX47" s="18"/>
      <c r="BY47" s="17"/>
      <c r="BZ47" s="22"/>
      <c r="CA47" s="15"/>
      <c r="CC47" s="32"/>
      <c r="CD47" s="31"/>
      <c r="CE47" s="20"/>
      <c r="CF47" s="20"/>
      <c r="CG47" s="52"/>
      <c r="CH47" s="18"/>
      <c r="CI47" s="17"/>
      <c r="CJ47" s="22"/>
      <c r="CK47" s="15"/>
      <c r="CM47" s="32"/>
      <c r="CN47" s="31"/>
      <c r="CO47" s="20"/>
      <c r="CP47" s="20"/>
      <c r="CQ47" s="52"/>
      <c r="CR47" s="18"/>
      <c r="CS47" s="17"/>
      <c r="CT47" s="22"/>
      <c r="CU47" s="15"/>
      <c r="CW47" s="32"/>
      <c r="CX47" s="31"/>
      <c r="CY47" s="20"/>
      <c r="CZ47" s="20"/>
      <c r="DA47" s="52"/>
      <c r="DB47" s="18"/>
      <c r="DC47" s="17"/>
      <c r="DD47" s="22"/>
      <c r="DE47" s="15"/>
    </row>
    <row r="48" spans="1:109" ht="37.35" customHeight="1" outlineLevel="1" x14ac:dyDescent="0.25">
      <c r="A48" s="28"/>
      <c r="B48" s="21"/>
      <c r="C48" s="20" t="s">
        <v>78</v>
      </c>
      <c r="D48" s="20"/>
      <c r="E48" s="52"/>
      <c r="F48" s="18"/>
      <c r="G48" s="17"/>
      <c r="H48" s="22">
        <f t="shared" si="94"/>
        <v>0</v>
      </c>
      <c r="I48" s="15">
        <f>(G48*F48)+H48</f>
        <v>0</v>
      </c>
      <c r="K48" s="28"/>
      <c r="L48" s="21"/>
      <c r="M48" s="20" t="s">
        <v>78</v>
      </c>
      <c r="N48" s="20"/>
      <c r="O48" s="52"/>
      <c r="P48" s="18"/>
      <c r="Q48" s="17"/>
      <c r="R48" s="22">
        <f t="shared" si="95"/>
        <v>0</v>
      </c>
      <c r="S48" s="15">
        <f>(Q48*P48)+R48</f>
        <v>0</v>
      </c>
      <c r="U48" s="28"/>
      <c r="V48" s="147"/>
      <c r="W48" s="20"/>
      <c r="X48" s="26"/>
      <c r="Y48" s="53"/>
      <c r="Z48" s="24"/>
      <c r="AA48" s="73"/>
      <c r="AB48" s="115">
        <f t="shared" si="96"/>
        <v>0</v>
      </c>
      <c r="AC48" s="116">
        <f t="shared" si="97"/>
        <v>0</v>
      </c>
      <c r="AE48" s="28"/>
      <c r="AF48" s="147"/>
      <c r="AG48" s="20"/>
      <c r="AH48" s="26"/>
      <c r="AI48" s="53"/>
      <c r="AJ48" s="24"/>
      <c r="AK48" s="73"/>
      <c r="AL48" s="115">
        <f t="shared" si="98"/>
        <v>0</v>
      </c>
      <c r="AM48" s="116">
        <f t="shared" si="99"/>
        <v>0</v>
      </c>
      <c r="AO48" s="28"/>
      <c r="AP48" s="21"/>
      <c r="AQ48" s="20" t="s">
        <v>78</v>
      </c>
      <c r="AR48" s="20"/>
      <c r="AS48" s="52"/>
      <c r="AT48" s="18"/>
      <c r="AU48" s="17"/>
      <c r="AV48" s="22">
        <f t="shared" si="100"/>
        <v>0</v>
      </c>
      <c r="AW48" s="15">
        <f>(AU48*AT48)+AV48</f>
        <v>0</v>
      </c>
      <c r="AY48" s="28"/>
      <c r="AZ48" s="21"/>
      <c r="BA48" s="20" t="s">
        <v>78</v>
      </c>
      <c r="BB48" s="20"/>
      <c r="BC48" s="52"/>
      <c r="BD48" s="18"/>
      <c r="BE48" s="17"/>
      <c r="BF48" s="22">
        <f t="shared" si="101"/>
        <v>0</v>
      </c>
      <c r="BG48" s="15">
        <f>(BE48*BD48)+BF48</f>
        <v>0</v>
      </c>
      <c r="BI48" s="28"/>
      <c r="BJ48" s="21"/>
      <c r="BK48" s="20" t="s">
        <v>78</v>
      </c>
      <c r="BL48" s="20"/>
      <c r="BM48" s="52"/>
      <c r="BN48" s="18"/>
      <c r="BO48" s="17"/>
      <c r="BP48" s="22">
        <f t="shared" si="102"/>
        <v>0</v>
      </c>
      <c r="BQ48" s="15">
        <f>(BO48*BN48)+BP48</f>
        <v>0</v>
      </c>
      <c r="BS48" s="28"/>
      <c r="BT48" s="21"/>
      <c r="BU48" s="20" t="s">
        <v>78</v>
      </c>
      <c r="BV48" s="20"/>
      <c r="BW48" s="52"/>
      <c r="BX48" s="18"/>
      <c r="BY48" s="17"/>
      <c r="BZ48" s="22">
        <f t="shared" si="103"/>
        <v>0</v>
      </c>
      <c r="CA48" s="15">
        <f>(BY48*BX48)+BZ48</f>
        <v>0</v>
      </c>
      <c r="CC48" s="28"/>
      <c r="CD48" s="21"/>
      <c r="CE48" s="20" t="s">
        <v>78</v>
      </c>
      <c r="CF48" s="20"/>
      <c r="CG48" s="52"/>
      <c r="CH48" s="18"/>
      <c r="CI48" s="17"/>
      <c r="CJ48" s="22">
        <f t="shared" si="104"/>
        <v>0</v>
      </c>
      <c r="CK48" s="15">
        <f>(CI48*CH48)+CJ48</f>
        <v>0</v>
      </c>
      <c r="CM48" s="28"/>
      <c r="CN48" s="21"/>
      <c r="CO48" s="20" t="s">
        <v>78</v>
      </c>
      <c r="CP48" s="20"/>
      <c r="CQ48" s="52"/>
      <c r="CR48" s="18"/>
      <c r="CS48" s="17"/>
      <c r="CT48" s="22">
        <f t="shared" si="105"/>
        <v>0</v>
      </c>
      <c r="CU48" s="15">
        <f>(CS48*CR48)+CT48</f>
        <v>0</v>
      </c>
      <c r="CW48" s="28"/>
      <c r="CX48" s="21"/>
      <c r="CY48" s="20" t="s">
        <v>78</v>
      </c>
      <c r="CZ48" s="20"/>
      <c r="DA48" s="52"/>
      <c r="DB48" s="18"/>
      <c r="DC48" s="17"/>
      <c r="DD48" s="22">
        <f t="shared" si="106"/>
        <v>0</v>
      </c>
      <c r="DE48" s="15">
        <f>(DC48*DB48)+DD48</f>
        <v>0</v>
      </c>
    </row>
    <row r="49" spans="1:109" ht="37.35" customHeight="1" outlineLevel="1" x14ac:dyDescent="0.25">
      <c r="A49" s="28"/>
      <c r="B49" s="21"/>
      <c r="C49" s="20" t="s">
        <v>78</v>
      </c>
      <c r="D49" s="20"/>
      <c r="E49" s="52"/>
      <c r="F49" s="18"/>
      <c r="G49" s="17"/>
      <c r="H49" s="22">
        <f t="shared" si="94"/>
        <v>0</v>
      </c>
      <c r="I49" s="15">
        <f t="shared" ref="I49" si="107">(G49*F49)+H49</f>
        <v>0</v>
      </c>
      <c r="K49" s="28"/>
      <c r="L49" s="21"/>
      <c r="M49" s="20" t="s">
        <v>78</v>
      </c>
      <c r="N49" s="20"/>
      <c r="O49" s="52"/>
      <c r="P49" s="18"/>
      <c r="Q49" s="17"/>
      <c r="R49" s="22">
        <f t="shared" si="95"/>
        <v>0</v>
      </c>
      <c r="S49" s="15">
        <f t="shared" ref="S49" si="108">(Q49*P49)+R49</f>
        <v>0</v>
      </c>
      <c r="U49" s="28"/>
      <c r="V49" s="146"/>
      <c r="W49" s="20"/>
      <c r="X49" s="26"/>
      <c r="Y49" s="53"/>
      <c r="Z49" s="24"/>
      <c r="AA49" s="73"/>
      <c r="AB49" s="115">
        <f t="shared" si="96"/>
        <v>0</v>
      </c>
      <c r="AC49" s="116">
        <f t="shared" si="97"/>
        <v>0</v>
      </c>
      <c r="AE49" s="28"/>
      <c r="AF49" s="146"/>
      <c r="AG49" s="20"/>
      <c r="AH49" s="26"/>
      <c r="AI49" s="53"/>
      <c r="AJ49" s="24"/>
      <c r="AK49" s="73"/>
      <c r="AL49" s="115">
        <f t="shared" si="98"/>
        <v>0</v>
      </c>
      <c r="AM49" s="116">
        <f t="shared" si="99"/>
        <v>0</v>
      </c>
      <c r="AO49" s="28"/>
      <c r="AP49" s="21"/>
      <c r="AQ49" s="20" t="s">
        <v>78</v>
      </c>
      <c r="AR49" s="20"/>
      <c r="AS49" s="52"/>
      <c r="AT49" s="18"/>
      <c r="AU49" s="17"/>
      <c r="AV49" s="22">
        <f t="shared" si="100"/>
        <v>0</v>
      </c>
      <c r="AW49" s="15">
        <f t="shared" ref="AW49" si="109">(AU49*AT49)+AV49</f>
        <v>0</v>
      </c>
      <c r="AY49" s="28"/>
      <c r="AZ49" s="21"/>
      <c r="BA49" s="20" t="s">
        <v>78</v>
      </c>
      <c r="BB49" s="20"/>
      <c r="BC49" s="52"/>
      <c r="BD49" s="18"/>
      <c r="BE49" s="17"/>
      <c r="BF49" s="22">
        <f t="shared" si="101"/>
        <v>0</v>
      </c>
      <c r="BG49" s="15">
        <f t="shared" ref="BG49" si="110">(BE49*BD49)+BF49</f>
        <v>0</v>
      </c>
      <c r="BI49" s="28"/>
      <c r="BJ49" s="21"/>
      <c r="BK49" s="20" t="s">
        <v>78</v>
      </c>
      <c r="BL49" s="20"/>
      <c r="BM49" s="52"/>
      <c r="BN49" s="18"/>
      <c r="BO49" s="17"/>
      <c r="BP49" s="22">
        <f t="shared" si="102"/>
        <v>0</v>
      </c>
      <c r="BQ49" s="15">
        <f t="shared" ref="BQ49" si="111">(BO49*BN49)+BP49</f>
        <v>0</v>
      </c>
      <c r="BS49" s="28"/>
      <c r="BT49" s="21"/>
      <c r="BU49" s="20" t="s">
        <v>78</v>
      </c>
      <c r="BV49" s="20"/>
      <c r="BW49" s="52"/>
      <c r="BX49" s="18"/>
      <c r="BY49" s="17"/>
      <c r="BZ49" s="22">
        <f t="shared" si="103"/>
        <v>0</v>
      </c>
      <c r="CA49" s="15">
        <f t="shared" ref="CA49" si="112">(BY49*BX49)+BZ49</f>
        <v>0</v>
      </c>
      <c r="CC49" s="28"/>
      <c r="CD49" s="21"/>
      <c r="CE49" s="20" t="s">
        <v>78</v>
      </c>
      <c r="CF49" s="20"/>
      <c r="CG49" s="52"/>
      <c r="CH49" s="18"/>
      <c r="CI49" s="17"/>
      <c r="CJ49" s="22">
        <f t="shared" si="104"/>
        <v>0</v>
      </c>
      <c r="CK49" s="15">
        <f t="shared" ref="CK49" si="113">(CI49*CH49)+CJ49</f>
        <v>0</v>
      </c>
      <c r="CM49" s="28"/>
      <c r="CN49" s="21"/>
      <c r="CO49" s="20" t="s">
        <v>78</v>
      </c>
      <c r="CP49" s="20"/>
      <c r="CQ49" s="52"/>
      <c r="CR49" s="18"/>
      <c r="CS49" s="17"/>
      <c r="CT49" s="22">
        <f t="shared" si="105"/>
        <v>0</v>
      </c>
      <c r="CU49" s="15">
        <f t="shared" ref="CU49" si="114">(CS49*CR49)+CT49</f>
        <v>0</v>
      </c>
      <c r="CW49" s="28"/>
      <c r="CX49" s="21"/>
      <c r="CY49" s="20" t="s">
        <v>78</v>
      </c>
      <c r="CZ49" s="20"/>
      <c r="DA49" s="52"/>
      <c r="DB49" s="18"/>
      <c r="DC49" s="17"/>
      <c r="DD49" s="22">
        <f t="shared" si="106"/>
        <v>0</v>
      </c>
      <c r="DE49" s="15">
        <f t="shared" ref="DE49" si="115">(DC49*DB49)+DD49</f>
        <v>0</v>
      </c>
    </row>
    <row r="50" spans="1:109" ht="37.35" customHeight="1" outlineLevel="1" thickBot="1" x14ac:dyDescent="0.3">
      <c r="A50" s="32"/>
      <c r="B50" s="31"/>
      <c r="C50" s="20"/>
      <c r="D50" s="20"/>
      <c r="E50" s="52"/>
      <c r="F50" s="18"/>
      <c r="G50" s="17"/>
      <c r="H50" s="22"/>
      <c r="I50" s="15"/>
      <c r="K50" s="32"/>
      <c r="L50" s="31"/>
      <c r="M50" s="20"/>
      <c r="N50" s="20"/>
      <c r="O50" s="52"/>
      <c r="P50" s="18"/>
      <c r="Q50" s="17"/>
      <c r="R50" s="22"/>
      <c r="S50" s="15"/>
      <c r="U50" s="59"/>
      <c r="V50" s="21"/>
      <c r="W50" s="20"/>
      <c r="X50" s="77"/>
      <c r="Y50" s="139"/>
      <c r="Z50" s="78"/>
      <c r="AA50" s="17"/>
      <c r="AB50" s="115">
        <f t="shared" si="96"/>
        <v>0</v>
      </c>
      <c r="AC50" s="116">
        <f t="shared" si="97"/>
        <v>0</v>
      </c>
      <c r="AE50" s="32"/>
      <c r="AF50" s="21"/>
      <c r="AG50" s="20"/>
      <c r="AH50" s="77"/>
      <c r="AI50" s="139"/>
      <c r="AJ50" s="78"/>
      <c r="AK50" s="17"/>
      <c r="AL50" s="115">
        <f t="shared" si="98"/>
        <v>0</v>
      </c>
      <c r="AM50" s="116">
        <f t="shared" si="99"/>
        <v>0</v>
      </c>
      <c r="AO50" s="32"/>
      <c r="AP50" s="31"/>
      <c r="AQ50" s="20"/>
      <c r="AR50" s="20"/>
      <c r="AS50" s="52"/>
      <c r="AT50" s="18"/>
      <c r="AU50" s="17"/>
      <c r="AV50" s="22"/>
      <c r="AW50" s="15"/>
      <c r="AY50" s="32"/>
      <c r="AZ50" s="31"/>
      <c r="BA50" s="20"/>
      <c r="BB50" s="20"/>
      <c r="BC50" s="52"/>
      <c r="BD50" s="18"/>
      <c r="BE50" s="17"/>
      <c r="BF50" s="22"/>
      <c r="BG50" s="15"/>
      <c r="BI50" s="32"/>
      <c r="BJ50" s="31"/>
      <c r="BK50" s="20"/>
      <c r="BL50" s="20"/>
      <c r="BM50" s="52"/>
      <c r="BN50" s="18"/>
      <c r="BO50" s="17"/>
      <c r="BP50" s="22"/>
      <c r="BQ50" s="15"/>
      <c r="BS50" s="32"/>
      <c r="BT50" s="31"/>
      <c r="BU50" s="20"/>
      <c r="BV50" s="20"/>
      <c r="BW50" s="52"/>
      <c r="BX50" s="18"/>
      <c r="BY50" s="17"/>
      <c r="BZ50" s="22"/>
      <c r="CA50" s="15"/>
      <c r="CC50" s="32"/>
      <c r="CD50" s="31"/>
      <c r="CE50" s="20"/>
      <c r="CF50" s="20"/>
      <c r="CG50" s="52"/>
      <c r="CH50" s="18"/>
      <c r="CI50" s="17"/>
      <c r="CJ50" s="22"/>
      <c r="CK50" s="15"/>
      <c r="CM50" s="32"/>
      <c r="CN50" s="31"/>
      <c r="CO50" s="20"/>
      <c r="CP50" s="20"/>
      <c r="CQ50" s="52"/>
      <c r="CR50" s="18"/>
      <c r="CS50" s="17"/>
      <c r="CT50" s="22"/>
      <c r="CU50" s="15"/>
      <c r="CW50" s="32"/>
      <c r="CX50" s="31"/>
      <c r="CY50" s="20"/>
      <c r="CZ50" s="20"/>
      <c r="DA50" s="52"/>
      <c r="DB50" s="18"/>
      <c r="DC50" s="17"/>
      <c r="DD50" s="22"/>
      <c r="DE50" s="15"/>
    </row>
    <row r="51" spans="1:109" ht="15.75" customHeight="1" outlineLevel="1" thickBot="1" x14ac:dyDescent="0.3">
      <c r="A51" s="30"/>
      <c r="B51" s="224" t="s">
        <v>22</v>
      </c>
      <c r="C51" s="225"/>
      <c r="D51" s="225"/>
      <c r="E51" s="225"/>
      <c r="F51" s="225"/>
      <c r="G51" s="226"/>
      <c r="H51" s="29">
        <f>SUM(H52:H57)</f>
        <v>0</v>
      </c>
      <c r="I51" s="29">
        <f>SUM(I52:I57)</f>
        <v>0</v>
      </c>
      <c r="K51" s="30"/>
      <c r="L51" s="224" t="s">
        <v>22</v>
      </c>
      <c r="M51" s="225"/>
      <c r="N51" s="225"/>
      <c r="O51" s="225"/>
      <c r="P51" s="225"/>
      <c r="Q51" s="226"/>
      <c r="R51" s="29">
        <f>SUM(R52:R57)</f>
        <v>0</v>
      </c>
      <c r="S51" s="29">
        <f>SUM(S52:S57)</f>
        <v>0</v>
      </c>
      <c r="U51" s="30"/>
      <c r="V51" s="224" t="s">
        <v>22</v>
      </c>
      <c r="W51" s="225"/>
      <c r="X51" s="225"/>
      <c r="Y51" s="225"/>
      <c r="Z51" s="225"/>
      <c r="AA51" s="226"/>
      <c r="AB51" s="29">
        <f>SUM(AB52:AB57)</f>
        <v>2166000</v>
      </c>
      <c r="AC51" s="29">
        <f>SUM(AC52:AC57)</f>
        <v>13566000</v>
      </c>
      <c r="AE51" s="30"/>
      <c r="AF51" s="224" t="s">
        <v>22</v>
      </c>
      <c r="AG51" s="225"/>
      <c r="AH51" s="225"/>
      <c r="AI51" s="225"/>
      <c r="AJ51" s="225"/>
      <c r="AK51" s="226"/>
      <c r="AL51" s="29">
        <f>SUM(AL52:AL57)</f>
        <v>2166000</v>
      </c>
      <c r="AM51" s="29">
        <f>SUM(AM52:AM57)</f>
        <v>13566000</v>
      </c>
      <c r="AO51" s="30"/>
      <c r="AP51" s="224" t="s">
        <v>22</v>
      </c>
      <c r="AQ51" s="225"/>
      <c r="AR51" s="225"/>
      <c r="AS51" s="225"/>
      <c r="AT51" s="225"/>
      <c r="AU51" s="226"/>
      <c r="AV51" s="29">
        <f>SUM(AV52:AV57)</f>
        <v>2166000</v>
      </c>
      <c r="AW51" s="29">
        <f>SUM(AW52:AW57)</f>
        <v>13566000</v>
      </c>
      <c r="AY51" s="30"/>
      <c r="AZ51" s="224" t="s">
        <v>22</v>
      </c>
      <c r="BA51" s="225"/>
      <c r="BB51" s="225"/>
      <c r="BC51" s="225"/>
      <c r="BD51" s="225"/>
      <c r="BE51" s="226"/>
      <c r="BF51" s="29">
        <f>SUM(BF52:BF57)</f>
        <v>2888000</v>
      </c>
      <c r="BG51" s="29">
        <f>SUM(BG52:BG57)</f>
        <v>18088000</v>
      </c>
      <c r="BI51" s="30"/>
      <c r="BJ51" s="224" t="s">
        <v>22</v>
      </c>
      <c r="BK51" s="225"/>
      <c r="BL51" s="225"/>
      <c r="BM51" s="225"/>
      <c r="BN51" s="225"/>
      <c r="BO51" s="226"/>
      <c r="BP51" s="29">
        <f>SUM(BP52:BP57)</f>
        <v>0</v>
      </c>
      <c r="BQ51" s="29">
        <f>SUM(BQ52:BQ57)</f>
        <v>0</v>
      </c>
      <c r="BS51" s="30"/>
      <c r="BT51" s="224" t="s">
        <v>22</v>
      </c>
      <c r="BU51" s="225"/>
      <c r="BV51" s="225"/>
      <c r="BW51" s="225"/>
      <c r="BX51" s="225"/>
      <c r="BY51" s="226"/>
      <c r="BZ51" s="29">
        <f>SUM(BZ52:BZ57)</f>
        <v>0</v>
      </c>
      <c r="CA51" s="29">
        <f>SUM(CA52:CA57)</f>
        <v>0</v>
      </c>
      <c r="CC51" s="30"/>
      <c r="CD51" s="224" t="s">
        <v>22</v>
      </c>
      <c r="CE51" s="225"/>
      <c r="CF51" s="225"/>
      <c r="CG51" s="225"/>
      <c r="CH51" s="225"/>
      <c r="CI51" s="226"/>
      <c r="CJ51" s="29">
        <f>SUM(CJ52:CJ57)</f>
        <v>0</v>
      </c>
      <c r="CK51" s="29">
        <f>SUM(CK52:CK57)</f>
        <v>0</v>
      </c>
      <c r="CM51" s="30"/>
      <c r="CN51" s="224" t="s">
        <v>22</v>
      </c>
      <c r="CO51" s="225"/>
      <c r="CP51" s="225"/>
      <c r="CQ51" s="225"/>
      <c r="CR51" s="225"/>
      <c r="CS51" s="226"/>
      <c r="CT51" s="29">
        <f>SUM(CT52:CT57)</f>
        <v>0</v>
      </c>
      <c r="CU51" s="29">
        <f>SUM(CU52:CU57)</f>
        <v>0</v>
      </c>
      <c r="CW51" s="30"/>
      <c r="CX51" s="224" t="s">
        <v>22</v>
      </c>
      <c r="CY51" s="225"/>
      <c r="CZ51" s="225"/>
      <c r="DA51" s="225"/>
      <c r="DB51" s="225"/>
      <c r="DC51" s="226"/>
      <c r="DD51" s="29">
        <f>SUM(DD52:DD57)</f>
        <v>0</v>
      </c>
      <c r="DE51" s="29">
        <f>SUM(DE52:DE57)</f>
        <v>0</v>
      </c>
    </row>
    <row r="52" spans="1:109" s="11" customFormat="1" ht="97.35" customHeight="1" outlineLevel="1" x14ac:dyDescent="0.25">
      <c r="A52" s="155"/>
      <c r="B52" s="175"/>
      <c r="C52" s="149" t="s">
        <v>78</v>
      </c>
      <c r="D52" s="157"/>
      <c r="E52" s="176"/>
      <c r="F52" s="159"/>
      <c r="G52" s="177"/>
      <c r="H52" s="161">
        <f>(G52*F52)*19%</f>
        <v>0</v>
      </c>
      <c r="I52" s="162">
        <f t="shared" ref="I52:I57" si="116">(G52*F52)+H52</f>
        <v>0</v>
      </c>
      <c r="K52" s="155"/>
      <c r="L52" s="175"/>
      <c r="M52" s="149" t="s">
        <v>78</v>
      </c>
      <c r="N52" s="157"/>
      <c r="O52" s="176"/>
      <c r="P52" s="159"/>
      <c r="Q52" s="177"/>
      <c r="R52" s="161">
        <f>(Q52*P52)*19%</f>
        <v>0</v>
      </c>
      <c r="S52" s="162">
        <f t="shared" ref="S52:S57" si="117">(Q52*P52)+R52</f>
        <v>0</v>
      </c>
      <c r="U52" s="155"/>
      <c r="V52" s="140" t="s">
        <v>99</v>
      </c>
      <c r="W52" s="149" t="s">
        <v>78</v>
      </c>
      <c r="X52" s="172" t="s">
        <v>80</v>
      </c>
      <c r="Y52" s="150" t="s">
        <v>81</v>
      </c>
      <c r="Z52" s="178">
        <v>3</v>
      </c>
      <c r="AA52" s="152">
        <v>3800000</v>
      </c>
      <c r="AB52" s="161">
        <f>(AA52*Z52)*19%</f>
        <v>2166000</v>
      </c>
      <c r="AC52" s="162">
        <f t="shared" ref="AC52:AC57" si="118">(AA52*Z52)+AB52</f>
        <v>13566000</v>
      </c>
      <c r="AE52" s="155"/>
      <c r="AF52" s="140" t="s">
        <v>99</v>
      </c>
      <c r="AG52" s="149" t="s">
        <v>78</v>
      </c>
      <c r="AH52" s="172" t="s">
        <v>80</v>
      </c>
      <c r="AI52" s="150" t="s">
        <v>100</v>
      </c>
      <c r="AJ52" s="178">
        <v>3</v>
      </c>
      <c r="AK52" s="152">
        <v>3800000</v>
      </c>
      <c r="AL52" s="161">
        <f>(AK52*AJ52)*19%</f>
        <v>2166000</v>
      </c>
      <c r="AM52" s="162">
        <f t="shared" ref="AM52:AM57" si="119">(AK52*AJ52)+AL52</f>
        <v>13566000</v>
      </c>
      <c r="AO52" s="155"/>
      <c r="AP52" s="140" t="s">
        <v>99</v>
      </c>
      <c r="AQ52" s="149" t="s">
        <v>78</v>
      </c>
      <c r="AR52" s="172" t="s">
        <v>80</v>
      </c>
      <c r="AS52" s="150" t="s">
        <v>100</v>
      </c>
      <c r="AT52" s="178">
        <v>3</v>
      </c>
      <c r="AU52" s="152">
        <v>3800000</v>
      </c>
      <c r="AV52" s="161">
        <f>(AU52*AT52)*19%</f>
        <v>2166000</v>
      </c>
      <c r="AW52" s="162">
        <f t="shared" ref="AW52" si="120">(AU52*AT52)+AV52</f>
        <v>13566000</v>
      </c>
      <c r="AY52" s="155"/>
      <c r="AZ52" s="140" t="s">
        <v>99</v>
      </c>
      <c r="BA52" s="149" t="s">
        <v>78</v>
      </c>
      <c r="BB52" s="172" t="s">
        <v>80</v>
      </c>
      <c r="BC52" s="150" t="s">
        <v>100</v>
      </c>
      <c r="BD52" s="178">
        <v>4</v>
      </c>
      <c r="BE52" s="152">
        <v>3800000</v>
      </c>
      <c r="BF52" s="161">
        <f>(BE52*BD52)*19%</f>
        <v>2888000</v>
      </c>
      <c r="BG52" s="162">
        <f t="shared" ref="BG52" si="121">(BE52*BD52)+BF52</f>
        <v>18088000</v>
      </c>
      <c r="BI52" s="155"/>
      <c r="BJ52" s="175"/>
      <c r="BK52" s="149" t="s">
        <v>78</v>
      </c>
      <c r="BL52" s="157"/>
      <c r="BM52" s="176"/>
      <c r="BN52" s="159"/>
      <c r="BO52" s="177"/>
      <c r="BP52" s="161">
        <f>(BO52*BN52)*19%</f>
        <v>0</v>
      </c>
      <c r="BQ52" s="162">
        <f t="shared" ref="BQ52:BQ57" si="122">(BO52*BN52)+BP52</f>
        <v>0</v>
      </c>
      <c r="BS52" s="155"/>
      <c r="BT52" s="175"/>
      <c r="BU52" s="149" t="s">
        <v>78</v>
      </c>
      <c r="BV52" s="157"/>
      <c r="BW52" s="176"/>
      <c r="BX52" s="159"/>
      <c r="BY52" s="177"/>
      <c r="BZ52" s="161">
        <f>(BY52*BX52)*19%</f>
        <v>0</v>
      </c>
      <c r="CA52" s="162">
        <f t="shared" ref="CA52:CA57" si="123">(BY52*BX52)+BZ52</f>
        <v>0</v>
      </c>
      <c r="CC52" s="155"/>
      <c r="CD52" s="175"/>
      <c r="CE52" s="149" t="s">
        <v>78</v>
      </c>
      <c r="CF52" s="157"/>
      <c r="CG52" s="176"/>
      <c r="CH52" s="159"/>
      <c r="CI52" s="177"/>
      <c r="CJ52" s="161">
        <f>(CI52*CH52)*19%</f>
        <v>0</v>
      </c>
      <c r="CK52" s="162">
        <f t="shared" ref="CK52:CK57" si="124">(CI52*CH52)+CJ52</f>
        <v>0</v>
      </c>
      <c r="CM52" s="155"/>
      <c r="CN52" s="175"/>
      <c r="CO52" s="149" t="s">
        <v>78</v>
      </c>
      <c r="CP52" s="157"/>
      <c r="CQ52" s="176"/>
      <c r="CR52" s="159"/>
      <c r="CS52" s="177"/>
      <c r="CT52" s="161">
        <f>(CS52*CR52)*19%</f>
        <v>0</v>
      </c>
      <c r="CU52" s="162">
        <f t="shared" ref="CU52:CU57" si="125">(CS52*CR52)+CT52</f>
        <v>0</v>
      </c>
      <c r="CW52" s="155"/>
      <c r="CX52" s="175"/>
      <c r="CY52" s="149" t="s">
        <v>78</v>
      </c>
      <c r="CZ52" s="157"/>
      <c r="DA52" s="176"/>
      <c r="DB52" s="159"/>
      <c r="DC52" s="177"/>
      <c r="DD52" s="161">
        <f>(DC52*DB52)*19%</f>
        <v>0</v>
      </c>
      <c r="DE52" s="162">
        <f t="shared" ref="DE52:DE57" si="126">(DC52*DB52)+DD52</f>
        <v>0</v>
      </c>
    </row>
    <row r="53" spans="1:109" ht="21.75" customHeight="1" outlineLevel="1" x14ac:dyDescent="0.25">
      <c r="A53" s="28"/>
      <c r="B53" s="75"/>
      <c r="C53" s="20" t="s">
        <v>78</v>
      </c>
      <c r="D53" s="20"/>
      <c r="E53" s="52"/>
      <c r="F53" s="18"/>
      <c r="G53" s="74"/>
      <c r="H53" s="22">
        <f t="shared" ref="H53:H57" si="127">(G53*F53)*19%</f>
        <v>0</v>
      </c>
      <c r="I53" s="15">
        <f t="shared" si="116"/>
        <v>0</v>
      </c>
      <c r="K53" s="28"/>
      <c r="L53" s="75"/>
      <c r="M53" s="20" t="s">
        <v>78</v>
      </c>
      <c r="N53" s="20"/>
      <c r="O53" s="52"/>
      <c r="P53" s="18"/>
      <c r="Q53" s="74"/>
      <c r="R53" s="22">
        <f t="shared" ref="R53:R57" si="128">(Q53*P53)*19%</f>
        <v>0</v>
      </c>
      <c r="S53" s="15">
        <f t="shared" si="117"/>
        <v>0</v>
      </c>
      <c r="U53" s="28"/>
      <c r="V53" s="75"/>
      <c r="W53" s="20" t="s">
        <v>78</v>
      </c>
      <c r="X53" s="20"/>
      <c r="Y53" s="52"/>
      <c r="Z53" s="18"/>
      <c r="AA53" s="74"/>
      <c r="AB53" s="22">
        <f t="shared" ref="AB53:AB57" si="129">(AA53*Z53)*19%</f>
        <v>0</v>
      </c>
      <c r="AC53" s="15">
        <f t="shared" si="118"/>
        <v>0</v>
      </c>
      <c r="AE53" s="28"/>
      <c r="AF53" s="75"/>
      <c r="AG53" s="20" t="s">
        <v>78</v>
      </c>
      <c r="AH53" s="20"/>
      <c r="AI53" s="52"/>
      <c r="AJ53" s="18"/>
      <c r="AK53" s="74"/>
      <c r="AL53" s="22">
        <f t="shared" ref="AL53:AL57" si="130">(AK53*AJ53)*19%</f>
        <v>0</v>
      </c>
      <c r="AM53" s="15">
        <f t="shared" si="119"/>
        <v>0</v>
      </c>
      <c r="AO53" s="28"/>
      <c r="AP53" s="75"/>
      <c r="AQ53" s="20" t="s">
        <v>78</v>
      </c>
      <c r="AR53" s="20"/>
      <c r="AS53" s="52"/>
      <c r="AT53" s="18"/>
      <c r="AU53" s="74"/>
      <c r="AV53" s="22">
        <f t="shared" ref="AV53:AV57" si="131">(AU53*AT53)*19%</f>
        <v>0</v>
      </c>
      <c r="AW53" s="15">
        <f t="shared" ref="AW53:AW57" si="132">(AU53*AT53)+AV53</f>
        <v>0</v>
      </c>
      <c r="AY53" s="28"/>
      <c r="AZ53" s="75"/>
      <c r="BA53" s="20" t="s">
        <v>78</v>
      </c>
      <c r="BB53" s="20"/>
      <c r="BC53" s="52"/>
      <c r="BD53" s="18"/>
      <c r="BE53" s="74"/>
      <c r="BF53" s="22">
        <f t="shared" ref="BF53:BF57" si="133">(BE53*BD53)*19%</f>
        <v>0</v>
      </c>
      <c r="BG53" s="15">
        <f t="shared" ref="BG53:BG57" si="134">(BE53*BD53)+BF53</f>
        <v>0</v>
      </c>
      <c r="BI53" s="28"/>
      <c r="BJ53" s="75"/>
      <c r="BK53" s="20" t="s">
        <v>78</v>
      </c>
      <c r="BL53" s="20"/>
      <c r="BM53" s="52"/>
      <c r="BN53" s="18"/>
      <c r="BO53" s="74"/>
      <c r="BP53" s="22">
        <f t="shared" ref="BP53:BP57" si="135">(BO53*BN53)*19%</f>
        <v>0</v>
      </c>
      <c r="BQ53" s="15">
        <f t="shared" si="122"/>
        <v>0</v>
      </c>
      <c r="BS53" s="28"/>
      <c r="BT53" s="75"/>
      <c r="BU53" s="20" t="s">
        <v>78</v>
      </c>
      <c r="BV53" s="20"/>
      <c r="BW53" s="52"/>
      <c r="BX53" s="18"/>
      <c r="BY53" s="74"/>
      <c r="BZ53" s="22">
        <f t="shared" ref="BZ53:BZ57" si="136">(BY53*BX53)*19%</f>
        <v>0</v>
      </c>
      <c r="CA53" s="15">
        <f t="shared" si="123"/>
        <v>0</v>
      </c>
      <c r="CC53" s="28"/>
      <c r="CD53" s="75"/>
      <c r="CE53" s="20" t="s">
        <v>78</v>
      </c>
      <c r="CF53" s="20"/>
      <c r="CG53" s="52"/>
      <c r="CH53" s="18"/>
      <c r="CI53" s="74"/>
      <c r="CJ53" s="22">
        <f t="shared" ref="CJ53:CJ57" si="137">(CI53*CH53)*19%</f>
        <v>0</v>
      </c>
      <c r="CK53" s="15">
        <f t="shared" si="124"/>
        <v>0</v>
      </c>
      <c r="CM53" s="28"/>
      <c r="CN53" s="75"/>
      <c r="CO53" s="20" t="s">
        <v>78</v>
      </c>
      <c r="CP53" s="20"/>
      <c r="CQ53" s="52"/>
      <c r="CR53" s="18"/>
      <c r="CS53" s="74"/>
      <c r="CT53" s="22">
        <f t="shared" ref="CT53:CT57" si="138">(CS53*CR53)*19%</f>
        <v>0</v>
      </c>
      <c r="CU53" s="15">
        <f t="shared" si="125"/>
        <v>0</v>
      </c>
      <c r="CW53" s="28"/>
      <c r="CX53" s="75"/>
      <c r="CY53" s="20" t="s">
        <v>78</v>
      </c>
      <c r="CZ53" s="20"/>
      <c r="DA53" s="52"/>
      <c r="DB53" s="18"/>
      <c r="DC53" s="74"/>
      <c r="DD53" s="22">
        <f t="shared" ref="DD53:DD57" si="139">(DC53*DB53)*19%</f>
        <v>0</v>
      </c>
      <c r="DE53" s="15">
        <f t="shared" si="126"/>
        <v>0</v>
      </c>
    </row>
    <row r="54" spans="1:109" ht="23.25" customHeight="1" outlineLevel="1" x14ac:dyDescent="0.25">
      <c r="A54" s="28"/>
      <c r="B54" s="21"/>
      <c r="C54" s="20" t="s">
        <v>78</v>
      </c>
      <c r="D54" s="20"/>
      <c r="E54" s="19"/>
      <c r="F54" s="18"/>
      <c r="G54" s="17"/>
      <c r="H54" s="22">
        <f t="shared" si="127"/>
        <v>0</v>
      </c>
      <c r="I54" s="15">
        <f t="shared" si="116"/>
        <v>0</v>
      </c>
      <c r="K54" s="28"/>
      <c r="L54" s="21"/>
      <c r="M54" s="20" t="s">
        <v>78</v>
      </c>
      <c r="N54" s="20"/>
      <c r="O54" s="19"/>
      <c r="P54" s="18"/>
      <c r="Q54" s="17"/>
      <c r="R54" s="22">
        <f t="shared" si="128"/>
        <v>0</v>
      </c>
      <c r="S54" s="15">
        <f t="shared" si="117"/>
        <v>0</v>
      </c>
      <c r="U54" s="28"/>
      <c r="V54" s="21"/>
      <c r="W54" s="20" t="s">
        <v>78</v>
      </c>
      <c r="X54" s="20"/>
      <c r="Y54" s="19"/>
      <c r="Z54" s="18"/>
      <c r="AA54" s="17"/>
      <c r="AB54" s="22">
        <f t="shared" si="129"/>
        <v>0</v>
      </c>
      <c r="AC54" s="15">
        <f t="shared" si="118"/>
        <v>0</v>
      </c>
      <c r="AE54" s="28"/>
      <c r="AF54" s="21"/>
      <c r="AG54" s="20" t="s">
        <v>78</v>
      </c>
      <c r="AH54" s="20"/>
      <c r="AI54" s="19"/>
      <c r="AJ54" s="18"/>
      <c r="AK54" s="17"/>
      <c r="AL54" s="22">
        <f t="shared" si="130"/>
        <v>0</v>
      </c>
      <c r="AM54" s="15">
        <f t="shared" si="119"/>
        <v>0</v>
      </c>
      <c r="AO54" s="28"/>
      <c r="AP54" s="21"/>
      <c r="AQ54" s="20" t="s">
        <v>78</v>
      </c>
      <c r="AR54" s="20"/>
      <c r="AS54" s="19"/>
      <c r="AT54" s="18"/>
      <c r="AU54" s="17"/>
      <c r="AV54" s="22">
        <f t="shared" si="131"/>
        <v>0</v>
      </c>
      <c r="AW54" s="15">
        <f t="shared" si="132"/>
        <v>0</v>
      </c>
      <c r="AY54" s="28"/>
      <c r="AZ54" s="21"/>
      <c r="BA54" s="20" t="s">
        <v>78</v>
      </c>
      <c r="BB54" s="20"/>
      <c r="BC54" s="19"/>
      <c r="BD54" s="18"/>
      <c r="BE54" s="17"/>
      <c r="BF54" s="22">
        <f t="shared" si="133"/>
        <v>0</v>
      </c>
      <c r="BG54" s="15">
        <f t="shared" si="134"/>
        <v>0</v>
      </c>
      <c r="BI54" s="28"/>
      <c r="BJ54" s="21"/>
      <c r="BK54" s="20" t="s">
        <v>78</v>
      </c>
      <c r="BL54" s="20"/>
      <c r="BM54" s="19"/>
      <c r="BN54" s="18"/>
      <c r="BO54" s="17"/>
      <c r="BP54" s="22">
        <f t="shared" si="135"/>
        <v>0</v>
      </c>
      <c r="BQ54" s="15">
        <f t="shared" si="122"/>
        <v>0</v>
      </c>
      <c r="BS54" s="28"/>
      <c r="BT54" s="21"/>
      <c r="BU54" s="20" t="s">
        <v>78</v>
      </c>
      <c r="BV54" s="20"/>
      <c r="BW54" s="19"/>
      <c r="BX54" s="18"/>
      <c r="BY54" s="17"/>
      <c r="BZ54" s="22">
        <f t="shared" si="136"/>
        <v>0</v>
      </c>
      <c r="CA54" s="15">
        <f t="shared" si="123"/>
        <v>0</v>
      </c>
      <c r="CC54" s="28"/>
      <c r="CD54" s="21"/>
      <c r="CE54" s="20" t="s">
        <v>78</v>
      </c>
      <c r="CF54" s="20"/>
      <c r="CG54" s="19"/>
      <c r="CH54" s="18"/>
      <c r="CI54" s="17"/>
      <c r="CJ54" s="22">
        <f t="shared" si="137"/>
        <v>0</v>
      </c>
      <c r="CK54" s="15">
        <f t="shared" si="124"/>
        <v>0</v>
      </c>
      <c r="CM54" s="28"/>
      <c r="CN54" s="21"/>
      <c r="CO54" s="20" t="s">
        <v>78</v>
      </c>
      <c r="CP54" s="20"/>
      <c r="CQ54" s="19"/>
      <c r="CR54" s="18"/>
      <c r="CS54" s="17"/>
      <c r="CT54" s="22">
        <f t="shared" si="138"/>
        <v>0</v>
      </c>
      <c r="CU54" s="15">
        <f t="shared" si="125"/>
        <v>0</v>
      </c>
      <c r="CW54" s="28"/>
      <c r="CX54" s="21"/>
      <c r="CY54" s="20" t="s">
        <v>78</v>
      </c>
      <c r="CZ54" s="20"/>
      <c r="DA54" s="19"/>
      <c r="DB54" s="18"/>
      <c r="DC54" s="17"/>
      <c r="DD54" s="22">
        <f t="shared" si="139"/>
        <v>0</v>
      </c>
      <c r="DE54" s="15">
        <f t="shared" si="126"/>
        <v>0</v>
      </c>
    </row>
    <row r="55" spans="1:109" ht="24.75" customHeight="1" outlineLevel="1" x14ac:dyDescent="0.25">
      <c r="A55" s="28"/>
      <c r="B55" s="21"/>
      <c r="C55" s="20" t="s">
        <v>78</v>
      </c>
      <c r="D55" s="20"/>
      <c r="E55" s="19"/>
      <c r="F55" s="18"/>
      <c r="G55" s="17"/>
      <c r="H55" s="22">
        <f t="shared" si="127"/>
        <v>0</v>
      </c>
      <c r="I55" s="15">
        <f t="shared" si="116"/>
        <v>0</v>
      </c>
      <c r="K55" s="28"/>
      <c r="L55" s="21"/>
      <c r="M55" s="20" t="s">
        <v>78</v>
      </c>
      <c r="N55" s="20"/>
      <c r="O55" s="19"/>
      <c r="P55" s="18"/>
      <c r="Q55" s="17"/>
      <c r="R55" s="22">
        <f t="shared" si="128"/>
        <v>0</v>
      </c>
      <c r="S55" s="15">
        <f t="shared" si="117"/>
        <v>0</v>
      </c>
      <c r="U55" s="28"/>
      <c r="V55" s="21"/>
      <c r="W55" s="20" t="s">
        <v>78</v>
      </c>
      <c r="X55" s="20"/>
      <c r="Y55" s="19"/>
      <c r="Z55" s="18"/>
      <c r="AA55" s="17"/>
      <c r="AB55" s="22">
        <f t="shared" si="129"/>
        <v>0</v>
      </c>
      <c r="AC55" s="15">
        <f t="shared" si="118"/>
        <v>0</v>
      </c>
      <c r="AE55" s="28"/>
      <c r="AF55" s="21"/>
      <c r="AG55" s="20" t="s">
        <v>78</v>
      </c>
      <c r="AH55" s="20"/>
      <c r="AI55" s="19"/>
      <c r="AJ55" s="18"/>
      <c r="AK55" s="17"/>
      <c r="AL55" s="22">
        <f t="shared" si="130"/>
        <v>0</v>
      </c>
      <c r="AM55" s="15">
        <f t="shared" si="119"/>
        <v>0</v>
      </c>
      <c r="AO55" s="28"/>
      <c r="AP55" s="21"/>
      <c r="AQ55" s="20" t="s">
        <v>78</v>
      </c>
      <c r="AR55" s="20"/>
      <c r="AS55" s="19"/>
      <c r="AT55" s="18"/>
      <c r="AU55" s="17"/>
      <c r="AV55" s="22">
        <f t="shared" si="131"/>
        <v>0</v>
      </c>
      <c r="AW55" s="15">
        <f t="shared" si="132"/>
        <v>0</v>
      </c>
      <c r="AY55" s="28"/>
      <c r="AZ55" s="21"/>
      <c r="BA55" s="20" t="s">
        <v>78</v>
      </c>
      <c r="BB55" s="20"/>
      <c r="BC55" s="19"/>
      <c r="BD55" s="18"/>
      <c r="BE55" s="17"/>
      <c r="BF55" s="22">
        <f t="shared" si="133"/>
        <v>0</v>
      </c>
      <c r="BG55" s="15">
        <f t="shared" si="134"/>
        <v>0</v>
      </c>
      <c r="BI55" s="28"/>
      <c r="BJ55" s="21"/>
      <c r="BK55" s="20" t="s">
        <v>78</v>
      </c>
      <c r="BL55" s="20"/>
      <c r="BM55" s="19"/>
      <c r="BN55" s="18"/>
      <c r="BO55" s="17"/>
      <c r="BP55" s="22">
        <f t="shared" si="135"/>
        <v>0</v>
      </c>
      <c r="BQ55" s="15">
        <f t="shared" si="122"/>
        <v>0</v>
      </c>
      <c r="BS55" s="28"/>
      <c r="BT55" s="21"/>
      <c r="BU55" s="20" t="s">
        <v>78</v>
      </c>
      <c r="BV55" s="20"/>
      <c r="BW55" s="19"/>
      <c r="BX55" s="18"/>
      <c r="BY55" s="17"/>
      <c r="BZ55" s="22">
        <f t="shared" si="136"/>
        <v>0</v>
      </c>
      <c r="CA55" s="15">
        <f t="shared" si="123"/>
        <v>0</v>
      </c>
      <c r="CC55" s="28"/>
      <c r="CD55" s="21"/>
      <c r="CE55" s="20" t="s">
        <v>78</v>
      </c>
      <c r="CF55" s="20"/>
      <c r="CG55" s="19"/>
      <c r="CH55" s="18"/>
      <c r="CI55" s="17"/>
      <c r="CJ55" s="22">
        <f t="shared" si="137"/>
        <v>0</v>
      </c>
      <c r="CK55" s="15">
        <f t="shared" si="124"/>
        <v>0</v>
      </c>
      <c r="CM55" s="28"/>
      <c r="CN55" s="21"/>
      <c r="CO55" s="20" t="s">
        <v>78</v>
      </c>
      <c r="CP55" s="20"/>
      <c r="CQ55" s="19"/>
      <c r="CR55" s="18"/>
      <c r="CS55" s="17"/>
      <c r="CT55" s="22">
        <f t="shared" si="138"/>
        <v>0</v>
      </c>
      <c r="CU55" s="15">
        <f t="shared" si="125"/>
        <v>0</v>
      </c>
      <c r="CW55" s="28"/>
      <c r="CX55" s="21"/>
      <c r="CY55" s="20" t="s">
        <v>78</v>
      </c>
      <c r="CZ55" s="20"/>
      <c r="DA55" s="19"/>
      <c r="DB55" s="18"/>
      <c r="DC55" s="17"/>
      <c r="DD55" s="22">
        <f t="shared" si="139"/>
        <v>0</v>
      </c>
      <c r="DE55" s="15">
        <f t="shared" si="126"/>
        <v>0</v>
      </c>
    </row>
    <row r="56" spans="1:109" ht="15.75" customHeight="1" outlineLevel="1" x14ac:dyDescent="0.25">
      <c r="A56" s="28"/>
      <c r="B56" s="21"/>
      <c r="C56" s="20" t="s">
        <v>78</v>
      </c>
      <c r="D56" s="20"/>
      <c r="E56" s="19"/>
      <c r="F56" s="18"/>
      <c r="G56" s="17"/>
      <c r="H56" s="22">
        <f t="shared" si="127"/>
        <v>0</v>
      </c>
      <c r="I56" s="15">
        <f t="shared" si="116"/>
        <v>0</v>
      </c>
      <c r="K56" s="28"/>
      <c r="L56" s="21"/>
      <c r="M56" s="20" t="s">
        <v>78</v>
      </c>
      <c r="N56" s="20"/>
      <c r="O56" s="19"/>
      <c r="P56" s="18"/>
      <c r="Q56" s="17"/>
      <c r="R56" s="22">
        <f t="shared" si="128"/>
        <v>0</v>
      </c>
      <c r="S56" s="15">
        <f t="shared" si="117"/>
        <v>0</v>
      </c>
      <c r="U56" s="28"/>
      <c r="V56" s="21"/>
      <c r="W56" s="20" t="s">
        <v>78</v>
      </c>
      <c r="X56" s="20"/>
      <c r="Y56" s="19"/>
      <c r="Z56" s="18"/>
      <c r="AA56" s="17"/>
      <c r="AB56" s="22">
        <f t="shared" si="129"/>
        <v>0</v>
      </c>
      <c r="AC56" s="15">
        <f t="shared" si="118"/>
        <v>0</v>
      </c>
      <c r="AE56" s="28"/>
      <c r="AF56" s="21"/>
      <c r="AG56" s="20" t="s">
        <v>78</v>
      </c>
      <c r="AH56" s="20"/>
      <c r="AI56" s="19"/>
      <c r="AJ56" s="18"/>
      <c r="AK56" s="17"/>
      <c r="AL56" s="22">
        <f t="shared" si="130"/>
        <v>0</v>
      </c>
      <c r="AM56" s="15">
        <f t="shared" si="119"/>
        <v>0</v>
      </c>
      <c r="AO56" s="28"/>
      <c r="AP56" s="21"/>
      <c r="AQ56" s="20" t="s">
        <v>78</v>
      </c>
      <c r="AR56" s="20"/>
      <c r="AS56" s="19"/>
      <c r="AT56" s="18"/>
      <c r="AU56" s="17"/>
      <c r="AV56" s="22">
        <f t="shared" si="131"/>
        <v>0</v>
      </c>
      <c r="AW56" s="15">
        <f t="shared" si="132"/>
        <v>0</v>
      </c>
      <c r="AY56" s="28"/>
      <c r="AZ56" s="21"/>
      <c r="BA56" s="20" t="s">
        <v>78</v>
      </c>
      <c r="BB56" s="20"/>
      <c r="BC56" s="19"/>
      <c r="BD56" s="18"/>
      <c r="BE56" s="17"/>
      <c r="BF56" s="22">
        <f t="shared" si="133"/>
        <v>0</v>
      </c>
      <c r="BG56" s="15">
        <f t="shared" si="134"/>
        <v>0</v>
      </c>
      <c r="BI56" s="28"/>
      <c r="BJ56" s="21"/>
      <c r="BK56" s="20" t="s">
        <v>78</v>
      </c>
      <c r="BL56" s="20"/>
      <c r="BM56" s="19"/>
      <c r="BN56" s="18"/>
      <c r="BO56" s="17"/>
      <c r="BP56" s="22">
        <f t="shared" si="135"/>
        <v>0</v>
      </c>
      <c r="BQ56" s="15">
        <f t="shared" si="122"/>
        <v>0</v>
      </c>
      <c r="BS56" s="28"/>
      <c r="BT56" s="21"/>
      <c r="BU56" s="20" t="s">
        <v>78</v>
      </c>
      <c r="BV56" s="20"/>
      <c r="BW56" s="19"/>
      <c r="BX56" s="18"/>
      <c r="BY56" s="17"/>
      <c r="BZ56" s="22">
        <f t="shared" si="136"/>
        <v>0</v>
      </c>
      <c r="CA56" s="15">
        <f t="shared" si="123"/>
        <v>0</v>
      </c>
      <c r="CC56" s="28"/>
      <c r="CD56" s="21"/>
      <c r="CE56" s="20" t="s">
        <v>78</v>
      </c>
      <c r="CF56" s="20"/>
      <c r="CG56" s="19"/>
      <c r="CH56" s="18"/>
      <c r="CI56" s="17"/>
      <c r="CJ56" s="22">
        <f t="shared" si="137"/>
        <v>0</v>
      </c>
      <c r="CK56" s="15">
        <f t="shared" si="124"/>
        <v>0</v>
      </c>
      <c r="CM56" s="28"/>
      <c r="CN56" s="21"/>
      <c r="CO56" s="20" t="s">
        <v>78</v>
      </c>
      <c r="CP56" s="20"/>
      <c r="CQ56" s="19"/>
      <c r="CR56" s="18"/>
      <c r="CS56" s="17"/>
      <c r="CT56" s="22">
        <f t="shared" si="138"/>
        <v>0</v>
      </c>
      <c r="CU56" s="15">
        <f t="shared" si="125"/>
        <v>0</v>
      </c>
      <c r="CW56" s="28"/>
      <c r="CX56" s="21"/>
      <c r="CY56" s="20" t="s">
        <v>78</v>
      </c>
      <c r="CZ56" s="20"/>
      <c r="DA56" s="19"/>
      <c r="DB56" s="18"/>
      <c r="DC56" s="17"/>
      <c r="DD56" s="22">
        <f t="shared" si="139"/>
        <v>0</v>
      </c>
      <c r="DE56" s="15">
        <f t="shared" si="126"/>
        <v>0</v>
      </c>
    </row>
    <row r="57" spans="1:109" ht="15.75" customHeight="1" outlineLevel="1" thickBot="1" x14ac:dyDescent="0.3">
      <c r="A57" s="32"/>
      <c r="B57" s="31"/>
      <c r="C57" s="20" t="s">
        <v>78</v>
      </c>
      <c r="D57" s="20"/>
      <c r="E57" s="19"/>
      <c r="F57" s="18"/>
      <c r="G57" s="17"/>
      <c r="H57" s="22">
        <f t="shared" si="127"/>
        <v>0</v>
      </c>
      <c r="I57" s="15">
        <f t="shared" si="116"/>
        <v>0</v>
      </c>
      <c r="K57" s="32"/>
      <c r="L57" s="31"/>
      <c r="M57" s="20" t="s">
        <v>78</v>
      </c>
      <c r="N57" s="20"/>
      <c r="O57" s="19"/>
      <c r="P57" s="18"/>
      <c r="Q57" s="17"/>
      <c r="R57" s="22">
        <f t="shared" si="128"/>
        <v>0</v>
      </c>
      <c r="S57" s="15">
        <f t="shared" si="117"/>
        <v>0</v>
      </c>
      <c r="U57" s="32"/>
      <c r="V57" s="31"/>
      <c r="W57" s="20" t="s">
        <v>78</v>
      </c>
      <c r="X57" s="20"/>
      <c r="Y57" s="19"/>
      <c r="Z57" s="18"/>
      <c r="AA57" s="17"/>
      <c r="AB57" s="22">
        <f t="shared" si="129"/>
        <v>0</v>
      </c>
      <c r="AC57" s="15">
        <f t="shared" si="118"/>
        <v>0</v>
      </c>
      <c r="AE57" s="32"/>
      <c r="AF57" s="31"/>
      <c r="AG57" s="20" t="s">
        <v>78</v>
      </c>
      <c r="AH57" s="20"/>
      <c r="AI57" s="19"/>
      <c r="AJ57" s="18"/>
      <c r="AK57" s="17"/>
      <c r="AL57" s="22">
        <f t="shared" si="130"/>
        <v>0</v>
      </c>
      <c r="AM57" s="15">
        <f t="shared" si="119"/>
        <v>0</v>
      </c>
      <c r="AO57" s="32"/>
      <c r="AP57" s="31"/>
      <c r="AQ57" s="20" t="s">
        <v>78</v>
      </c>
      <c r="AR57" s="20"/>
      <c r="AS57" s="19"/>
      <c r="AT57" s="18"/>
      <c r="AU57" s="17"/>
      <c r="AV57" s="22">
        <f t="shared" si="131"/>
        <v>0</v>
      </c>
      <c r="AW57" s="15">
        <f t="shared" si="132"/>
        <v>0</v>
      </c>
      <c r="AY57" s="32"/>
      <c r="AZ57" s="31"/>
      <c r="BA57" s="20" t="s">
        <v>78</v>
      </c>
      <c r="BB57" s="20"/>
      <c r="BC57" s="19"/>
      <c r="BD57" s="18"/>
      <c r="BE57" s="17"/>
      <c r="BF57" s="22">
        <f t="shared" si="133"/>
        <v>0</v>
      </c>
      <c r="BG57" s="15">
        <f t="shared" si="134"/>
        <v>0</v>
      </c>
      <c r="BI57" s="32"/>
      <c r="BJ57" s="31"/>
      <c r="BK57" s="20" t="s">
        <v>78</v>
      </c>
      <c r="BL57" s="20"/>
      <c r="BM57" s="19"/>
      <c r="BN57" s="18"/>
      <c r="BO57" s="17"/>
      <c r="BP57" s="22">
        <f t="shared" si="135"/>
        <v>0</v>
      </c>
      <c r="BQ57" s="15">
        <f t="shared" si="122"/>
        <v>0</v>
      </c>
      <c r="BS57" s="32"/>
      <c r="BT57" s="31"/>
      <c r="BU57" s="20" t="s">
        <v>78</v>
      </c>
      <c r="BV57" s="20"/>
      <c r="BW57" s="19"/>
      <c r="BX57" s="18"/>
      <c r="BY57" s="17"/>
      <c r="BZ57" s="22">
        <f t="shared" si="136"/>
        <v>0</v>
      </c>
      <c r="CA57" s="15">
        <f t="shared" si="123"/>
        <v>0</v>
      </c>
      <c r="CC57" s="32"/>
      <c r="CD57" s="31"/>
      <c r="CE57" s="20" t="s">
        <v>78</v>
      </c>
      <c r="CF57" s="20"/>
      <c r="CG57" s="19"/>
      <c r="CH57" s="18"/>
      <c r="CI57" s="17"/>
      <c r="CJ57" s="22">
        <f t="shared" si="137"/>
        <v>0</v>
      </c>
      <c r="CK57" s="15">
        <f t="shared" si="124"/>
        <v>0</v>
      </c>
      <c r="CM57" s="32"/>
      <c r="CN57" s="31"/>
      <c r="CO57" s="20" t="s">
        <v>78</v>
      </c>
      <c r="CP57" s="20"/>
      <c r="CQ57" s="19"/>
      <c r="CR57" s="18"/>
      <c r="CS57" s="17"/>
      <c r="CT57" s="22">
        <f t="shared" si="138"/>
        <v>0</v>
      </c>
      <c r="CU57" s="15">
        <f t="shared" si="125"/>
        <v>0</v>
      </c>
      <c r="CW57" s="32"/>
      <c r="CX57" s="31"/>
      <c r="CY57" s="20" t="s">
        <v>78</v>
      </c>
      <c r="CZ57" s="20"/>
      <c r="DA57" s="19"/>
      <c r="DB57" s="18"/>
      <c r="DC57" s="17"/>
      <c r="DD57" s="22">
        <f t="shared" si="139"/>
        <v>0</v>
      </c>
      <c r="DE57" s="15">
        <f t="shared" si="126"/>
        <v>0</v>
      </c>
    </row>
    <row r="58" spans="1:109" ht="15.75" customHeight="1" outlineLevel="1" x14ac:dyDescent="0.25">
      <c r="A58" s="51"/>
      <c r="B58" s="235" t="s">
        <v>23</v>
      </c>
      <c r="C58" s="236"/>
      <c r="D58" s="236"/>
      <c r="E58" s="236"/>
      <c r="F58" s="236"/>
      <c r="G58" s="237"/>
      <c r="H58" s="50">
        <f>SUM(H59:H64)</f>
        <v>0</v>
      </c>
      <c r="I58" s="50">
        <f>SUM(I59:I64)</f>
        <v>0</v>
      </c>
      <c r="K58" s="51"/>
      <c r="L58" s="235" t="s">
        <v>23</v>
      </c>
      <c r="M58" s="236"/>
      <c r="N58" s="236"/>
      <c r="O58" s="236"/>
      <c r="P58" s="236"/>
      <c r="Q58" s="237"/>
      <c r="R58" s="50">
        <f>SUM(R59:R64)</f>
        <v>0</v>
      </c>
      <c r="S58" s="50">
        <f>SUM(S59:S64)</f>
        <v>0</v>
      </c>
      <c r="U58" s="51"/>
      <c r="V58" s="235" t="s">
        <v>23</v>
      </c>
      <c r="W58" s="236"/>
      <c r="X58" s="236"/>
      <c r="Y58" s="236"/>
      <c r="Z58" s="236"/>
      <c r="AA58" s="237"/>
      <c r="AB58" s="50">
        <f>SUM(AB59:AB64)</f>
        <v>2280000</v>
      </c>
      <c r="AC58" s="50">
        <f>SUM(AC59:AC64)</f>
        <v>14280000</v>
      </c>
      <c r="AE58" s="51"/>
      <c r="AF58" s="235" t="s">
        <v>23</v>
      </c>
      <c r="AG58" s="236"/>
      <c r="AH58" s="236"/>
      <c r="AI58" s="236"/>
      <c r="AJ58" s="236"/>
      <c r="AK58" s="237"/>
      <c r="AL58" s="50">
        <f>SUM(AL59:AL64)</f>
        <v>950000</v>
      </c>
      <c r="AM58" s="50">
        <f>SUM(AM59:AM64)</f>
        <v>5950000</v>
      </c>
      <c r="AO58" s="51"/>
      <c r="AP58" s="235" t="s">
        <v>23</v>
      </c>
      <c r="AQ58" s="236"/>
      <c r="AR58" s="236"/>
      <c r="AS58" s="236"/>
      <c r="AT58" s="236"/>
      <c r="AU58" s="237"/>
      <c r="AV58" s="50">
        <f>SUM(AV59:AV64)</f>
        <v>1900000</v>
      </c>
      <c r="AW58" s="50">
        <f>SUM(AW59:AW64)</f>
        <v>11900000</v>
      </c>
      <c r="AY58" s="51"/>
      <c r="AZ58" s="235" t="s">
        <v>23</v>
      </c>
      <c r="BA58" s="236"/>
      <c r="BB58" s="236"/>
      <c r="BC58" s="236"/>
      <c r="BD58" s="236"/>
      <c r="BE58" s="237"/>
      <c r="BF58" s="50">
        <f>SUM(BF59:BF64)</f>
        <v>950000</v>
      </c>
      <c r="BG58" s="50">
        <f>SUM(BG59:BG64)</f>
        <v>5950000</v>
      </c>
      <c r="BI58" s="51"/>
      <c r="BJ58" s="235" t="s">
        <v>23</v>
      </c>
      <c r="BK58" s="236"/>
      <c r="BL58" s="236"/>
      <c r="BM58" s="236"/>
      <c r="BN58" s="236"/>
      <c r="BO58" s="237"/>
      <c r="BP58" s="50">
        <f>SUM(BP59:BP64)</f>
        <v>0</v>
      </c>
      <c r="BQ58" s="50">
        <f>SUM(BQ59:BQ64)</f>
        <v>0</v>
      </c>
      <c r="BS58" s="51"/>
      <c r="BT58" s="235" t="s">
        <v>23</v>
      </c>
      <c r="BU58" s="236"/>
      <c r="BV58" s="236"/>
      <c r="BW58" s="236"/>
      <c r="BX58" s="236"/>
      <c r="BY58" s="237"/>
      <c r="BZ58" s="50">
        <f>SUM(BZ59:BZ64)</f>
        <v>0</v>
      </c>
      <c r="CA58" s="50">
        <f>SUM(CA59:CA64)</f>
        <v>0</v>
      </c>
      <c r="CC58" s="51"/>
      <c r="CD58" s="235" t="s">
        <v>23</v>
      </c>
      <c r="CE58" s="236"/>
      <c r="CF58" s="236"/>
      <c r="CG58" s="236"/>
      <c r="CH58" s="236"/>
      <c r="CI58" s="237"/>
      <c r="CJ58" s="50">
        <f>SUM(CJ59:CJ64)</f>
        <v>0</v>
      </c>
      <c r="CK58" s="50">
        <f>SUM(CK59:CK64)</f>
        <v>0</v>
      </c>
      <c r="CM58" s="51"/>
      <c r="CN58" s="235" t="s">
        <v>23</v>
      </c>
      <c r="CO58" s="236"/>
      <c r="CP58" s="236"/>
      <c r="CQ58" s="236"/>
      <c r="CR58" s="236"/>
      <c r="CS58" s="237"/>
      <c r="CT58" s="50">
        <f>SUM(CT59:CT64)</f>
        <v>0</v>
      </c>
      <c r="CU58" s="50">
        <f>SUM(CU59:CU64)</f>
        <v>0</v>
      </c>
      <c r="CW58" s="51"/>
      <c r="CX58" s="235" t="s">
        <v>23</v>
      </c>
      <c r="CY58" s="236"/>
      <c r="CZ58" s="236"/>
      <c r="DA58" s="236"/>
      <c r="DB58" s="236"/>
      <c r="DC58" s="237"/>
      <c r="DD58" s="50">
        <f>SUM(DD59:DD64)</f>
        <v>0</v>
      </c>
      <c r="DE58" s="50">
        <f>SUM(DE59:DE64)</f>
        <v>0</v>
      </c>
    </row>
    <row r="59" spans="1:109" ht="69.599999999999994" customHeight="1" outlineLevel="1" x14ac:dyDescent="0.25">
      <c r="A59" s="20"/>
      <c r="B59" s="75"/>
      <c r="C59" s="20" t="s">
        <v>78</v>
      </c>
      <c r="D59" s="20"/>
      <c r="E59" s="19"/>
      <c r="F59" s="18"/>
      <c r="G59" s="74"/>
      <c r="H59" s="16">
        <f>(G59*F59)*19%</f>
        <v>0</v>
      </c>
      <c r="I59" s="16">
        <f t="shared" ref="I59:I64" si="140">(G59*F59)+H59</f>
        <v>0</v>
      </c>
      <c r="K59" s="20"/>
      <c r="L59" s="75"/>
      <c r="M59" s="20" t="s">
        <v>78</v>
      </c>
      <c r="N59" s="20"/>
      <c r="O59" s="19"/>
      <c r="P59" s="18"/>
      <c r="Q59" s="74"/>
      <c r="R59" s="16">
        <f>(Q59*P59)*19%</f>
        <v>0</v>
      </c>
      <c r="S59" s="16">
        <f t="shared" ref="S59:S64" si="141">(Q59*P59)+R59</f>
        <v>0</v>
      </c>
      <c r="U59" s="20"/>
      <c r="V59" s="21" t="s">
        <v>101</v>
      </c>
      <c r="W59" s="20" t="s">
        <v>78</v>
      </c>
      <c r="X59" s="20" t="s">
        <v>80</v>
      </c>
      <c r="Y59" s="52" t="s">
        <v>92</v>
      </c>
      <c r="Z59" s="18">
        <v>2</v>
      </c>
      <c r="AA59" s="74">
        <v>2500000</v>
      </c>
      <c r="AB59" s="16">
        <f>(AA59*Z59)*19%</f>
        <v>950000</v>
      </c>
      <c r="AC59" s="16">
        <f t="shared" ref="AC59:AC64" si="142">(AA59*Z59)+AB59</f>
        <v>5950000</v>
      </c>
      <c r="AE59" s="20"/>
      <c r="AF59" s="21" t="s">
        <v>101</v>
      </c>
      <c r="AG59" s="20" t="s">
        <v>78</v>
      </c>
      <c r="AH59" s="20" t="s">
        <v>80</v>
      </c>
      <c r="AI59" s="52" t="s">
        <v>92</v>
      </c>
      <c r="AJ59" s="18">
        <v>2</v>
      </c>
      <c r="AK59" s="74">
        <v>2500000</v>
      </c>
      <c r="AL59" s="16">
        <f>(AK59*AJ59)*19%</f>
        <v>950000</v>
      </c>
      <c r="AM59" s="16">
        <f t="shared" ref="AM59" si="143">(AK59*AJ59)+AL59</f>
        <v>5950000</v>
      </c>
      <c r="AO59" s="20"/>
      <c r="AP59" s="21" t="s">
        <v>101</v>
      </c>
      <c r="AQ59" s="20" t="s">
        <v>78</v>
      </c>
      <c r="AR59" s="20" t="s">
        <v>80</v>
      </c>
      <c r="AS59" s="52" t="s">
        <v>92</v>
      </c>
      <c r="AT59" s="18">
        <v>2</v>
      </c>
      <c r="AU59" s="74">
        <v>2500000</v>
      </c>
      <c r="AV59" s="16">
        <f>(AU59*AT59)*19%</f>
        <v>950000</v>
      </c>
      <c r="AW59" s="16">
        <f t="shared" ref="AW59:AW60" si="144">(AU59*AT59)+AV59</f>
        <v>5950000</v>
      </c>
      <c r="AY59" s="20"/>
      <c r="AZ59" s="21" t="s">
        <v>101</v>
      </c>
      <c r="BA59" s="20" t="s">
        <v>78</v>
      </c>
      <c r="BB59" s="20" t="s">
        <v>80</v>
      </c>
      <c r="BC59" s="52" t="s">
        <v>92</v>
      </c>
      <c r="BD59" s="18">
        <v>2</v>
      </c>
      <c r="BE59" s="74">
        <v>2500000</v>
      </c>
      <c r="BF59" s="16">
        <f>(BE59*BD59)*19%</f>
        <v>950000</v>
      </c>
      <c r="BG59" s="16">
        <f t="shared" ref="BG59" si="145">(BE59*BD59)+BF59</f>
        <v>5950000</v>
      </c>
      <c r="BI59" s="20"/>
      <c r="BJ59" s="75"/>
      <c r="BK59" s="20" t="s">
        <v>78</v>
      </c>
      <c r="BL59" s="20"/>
      <c r="BM59" s="19"/>
      <c r="BN59" s="18"/>
      <c r="BO59" s="74"/>
      <c r="BP59" s="16">
        <f>(BO59*BN59)*19%</f>
        <v>0</v>
      </c>
      <c r="BQ59" s="16">
        <f t="shared" ref="BQ59:BQ64" si="146">(BO59*BN59)+BP59</f>
        <v>0</v>
      </c>
      <c r="BS59" s="20"/>
      <c r="BT59" s="75"/>
      <c r="BU59" s="20" t="s">
        <v>78</v>
      </c>
      <c r="BV59" s="20"/>
      <c r="BW59" s="19"/>
      <c r="BX59" s="18"/>
      <c r="BY59" s="74"/>
      <c r="BZ59" s="16">
        <f>(BY59*BX59)*19%</f>
        <v>0</v>
      </c>
      <c r="CA59" s="16">
        <f t="shared" ref="CA59:CA64" si="147">(BY59*BX59)+BZ59</f>
        <v>0</v>
      </c>
      <c r="CC59" s="20"/>
      <c r="CD59" s="75"/>
      <c r="CE59" s="20" t="s">
        <v>78</v>
      </c>
      <c r="CF59" s="20"/>
      <c r="CG59" s="19"/>
      <c r="CH59" s="18"/>
      <c r="CI59" s="74"/>
      <c r="CJ59" s="16">
        <f>(CI59*CH59)*19%</f>
        <v>0</v>
      </c>
      <c r="CK59" s="16">
        <f t="shared" ref="CK59:CK64" si="148">(CI59*CH59)+CJ59</f>
        <v>0</v>
      </c>
      <c r="CM59" s="20"/>
      <c r="CN59" s="75"/>
      <c r="CO59" s="20" t="s">
        <v>78</v>
      </c>
      <c r="CP59" s="20"/>
      <c r="CQ59" s="19"/>
      <c r="CR59" s="18"/>
      <c r="CS59" s="74"/>
      <c r="CT59" s="16">
        <f>(CS59*CR59)*19%</f>
        <v>0</v>
      </c>
      <c r="CU59" s="16">
        <f t="shared" ref="CU59:CU64" si="149">(CS59*CR59)+CT59</f>
        <v>0</v>
      </c>
      <c r="CW59" s="20"/>
      <c r="CX59" s="75"/>
      <c r="CY59" s="20" t="s">
        <v>78</v>
      </c>
      <c r="CZ59" s="20"/>
      <c r="DA59" s="19"/>
      <c r="DB59" s="18"/>
      <c r="DC59" s="74"/>
      <c r="DD59" s="16">
        <f>(DC59*DB59)*19%</f>
        <v>0</v>
      </c>
      <c r="DE59" s="16">
        <f t="shared" ref="DE59:DE64" si="150">(DC59*DB59)+DD59</f>
        <v>0</v>
      </c>
    </row>
    <row r="60" spans="1:109" ht="15.75" customHeight="1" outlineLevel="1" x14ac:dyDescent="0.25">
      <c r="A60" s="20"/>
      <c r="B60" s="75"/>
      <c r="C60" s="20" t="s">
        <v>78</v>
      </c>
      <c r="D60" s="20"/>
      <c r="E60" s="19"/>
      <c r="F60" s="18"/>
      <c r="G60" s="74"/>
      <c r="H60" s="16">
        <f t="shared" ref="H60:H64" si="151">(G60*F60)*19%</f>
        <v>0</v>
      </c>
      <c r="I60" s="16">
        <f t="shared" si="140"/>
        <v>0</v>
      </c>
      <c r="K60" s="20"/>
      <c r="L60" s="75"/>
      <c r="M60" s="20" t="s">
        <v>78</v>
      </c>
      <c r="N60" s="20"/>
      <c r="O60" s="19"/>
      <c r="P60" s="18"/>
      <c r="Q60" s="74"/>
      <c r="R60" s="16">
        <f t="shared" ref="R60:R64" si="152">(Q60*P60)*19%</f>
        <v>0</v>
      </c>
      <c r="S60" s="16">
        <f t="shared" si="141"/>
        <v>0</v>
      </c>
      <c r="U60" s="20"/>
      <c r="V60" s="75" t="s">
        <v>102</v>
      </c>
      <c r="W60" s="20" t="s">
        <v>78</v>
      </c>
      <c r="X60" s="20" t="s">
        <v>80</v>
      </c>
      <c r="Y60" s="19" t="s">
        <v>84</v>
      </c>
      <c r="Z60" s="18">
        <v>1</v>
      </c>
      <c r="AA60" s="74">
        <v>7000000</v>
      </c>
      <c r="AB60" s="16">
        <f t="shared" ref="AB60:AB64" si="153">(AA60*Z60)*19%</f>
        <v>1330000</v>
      </c>
      <c r="AC60" s="16">
        <f t="shared" si="142"/>
        <v>8330000</v>
      </c>
      <c r="AE60" s="20"/>
      <c r="AF60" s="75"/>
      <c r="AG60" s="20" t="s">
        <v>78</v>
      </c>
      <c r="AH60" s="20"/>
      <c r="AI60" s="19"/>
      <c r="AJ60" s="18"/>
      <c r="AK60" s="74"/>
      <c r="AL60" s="16">
        <f t="shared" ref="AL60:AL64" si="154">(AK60*AJ60)*19%</f>
        <v>0</v>
      </c>
      <c r="AM60" s="16">
        <f t="shared" ref="AM60:AM64" si="155">(AK60*AJ60)+AL60</f>
        <v>0</v>
      </c>
      <c r="AO60" s="20"/>
      <c r="AP60" s="75" t="s">
        <v>102</v>
      </c>
      <c r="AQ60" s="20" t="s">
        <v>78</v>
      </c>
      <c r="AR60" s="20" t="s">
        <v>80</v>
      </c>
      <c r="AS60" s="19" t="s">
        <v>84</v>
      </c>
      <c r="AT60" s="18">
        <v>1</v>
      </c>
      <c r="AU60" s="74">
        <v>5000000</v>
      </c>
      <c r="AV60" s="16">
        <f t="shared" ref="AV60" si="156">(AU60*AT60)*19%</f>
        <v>950000</v>
      </c>
      <c r="AW60" s="16">
        <f t="shared" si="144"/>
        <v>5950000</v>
      </c>
      <c r="AY60" s="20"/>
      <c r="AZ60" s="75"/>
      <c r="BA60" s="20" t="s">
        <v>78</v>
      </c>
      <c r="BB60" s="20"/>
      <c r="BC60" s="19"/>
      <c r="BD60" s="18"/>
      <c r="BE60" s="74"/>
      <c r="BF60" s="16">
        <f t="shared" ref="BF60:BF64" si="157">(BE60*BD60)*19%</f>
        <v>0</v>
      </c>
      <c r="BG60" s="16">
        <f t="shared" ref="BG60:BG64" si="158">(BE60*BD60)+BF60</f>
        <v>0</v>
      </c>
      <c r="BI60" s="20"/>
      <c r="BJ60" s="75"/>
      <c r="BK60" s="20" t="s">
        <v>78</v>
      </c>
      <c r="BL60" s="20"/>
      <c r="BM60" s="19"/>
      <c r="BN60" s="18"/>
      <c r="BO60" s="74"/>
      <c r="BP60" s="16">
        <f t="shared" ref="BP60:BP64" si="159">(BO60*BN60)*19%</f>
        <v>0</v>
      </c>
      <c r="BQ60" s="16">
        <f t="shared" si="146"/>
        <v>0</v>
      </c>
      <c r="BS60" s="20"/>
      <c r="BT60" s="75"/>
      <c r="BU60" s="20" t="s">
        <v>78</v>
      </c>
      <c r="BV60" s="20"/>
      <c r="BW60" s="19"/>
      <c r="BX60" s="18"/>
      <c r="BY60" s="74"/>
      <c r="BZ60" s="16">
        <f t="shared" ref="BZ60:BZ64" si="160">(BY60*BX60)*19%</f>
        <v>0</v>
      </c>
      <c r="CA60" s="16">
        <f t="shared" si="147"/>
        <v>0</v>
      </c>
      <c r="CC60" s="20"/>
      <c r="CD60" s="75"/>
      <c r="CE60" s="20" t="s">
        <v>78</v>
      </c>
      <c r="CF60" s="20"/>
      <c r="CG60" s="19"/>
      <c r="CH60" s="18"/>
      <c r="CI60" s="74"/>
      <c r="CJ60" s="16">
        <f t="shared" ref="CJ60:CJ64" si="161">(CI60*CH60)*19%</f>
        <v>0</v>
      </c>
      <c r="CK60" s="16">
        <f t="shared" si="148"/>
        <v>0</v>
      </c>
      <c r="CM60" s="20"/>
      <c r="CN60" s="75"/>
      <c r="CO60" s="20" t="s">
        <v>78</v>
      </c>
      <c r="CP60" s="20"/>
      <c r="CQ60" s="19"/>
      <c r="CR60" s="18"/>
      <c r="CS60" s="74"/>
      <c r="CT60" s="16">
        <f t="shared" ref="CT60:CT64" si="162">(CS60*CR60)*19%</f>
        <v>0</v>
      </c>
      <c r="CU60" s="16">
        <f t="shared" si="149"/>
        <v>0</v>
      </c>
      <c r="CW60" s="20"/>
      <c r="CX60" s="75"/>
      <c r="CY60" s="20" t="s">
        <v>78</v>
      </c>
      <c r="CZ60" s="20"/>
      <c r="DA60" s="19"/>
      <c r="DB60" s="18"/>
      <c r="DC60" s="74"/>
      <c r="DD60" s="16">
        <f t="shared" ref="DD60:DD64" si="163">(DC60*DB60)*19%</f>
        <v>0</v>
      </c>
      <c r="DE60" s="16">
        <f t="shared" si="150"/>
        <v>0</v>
      </c>
    </row>
    <row r="61" spans="1:109" ht="15.75" customHeight="1" outlineLevel="1" x14ac:dyDescent="0.25">
      <c r="A61" s="20"/>
      <c r="B61" s="21"/>
      <c r="C61" s="20" t="s">
        <v>78</v>
      </c>
      <c r="D61" s="20"/>
      <c r="E61" s="19"/>
      <c r="F61" s="18"/>
      <c r="G61" s="17"/>
      <c r="H61" s="16">
        <f t="shared" si="151"/>
        <v>0</v>
      </c>
      <c r="I61" s="16">
        <f t="shared" si="140"/>
        <v>0</v>
      </c>
      <c r="K61" s="20"/>
      <c r="L61" s="21"/>
      <c r="M61" s="20" t="s">
        <v>78</v>
      </c>
      <c r="N61" s="20"/>
      <c r="O61" s="19"/>
      <c r="P61" s="18"/>
      <c r="Q61" s="17"/>
      <c r="R61" s="16">
        <f t="shared" si="152"/>
        <v>0</v>
      </c>
      <c r="S61" s="16">
        <f t="shared" si="141"/>
        <v>0</v>
      </c>
      <c r="U61" s="20"/>
      <c r="V61" s="21"/>
      <c r="W61" s="20" t="s">
        <v>78</v>
      </c>
      <c r="X61" s="20"/>
      <c r="Y61" s="19"/>
      <c r="Z61" s="18"/>
      <c r="AA61" s="17"/>
      <c r="AB61" s="16">
        <f t="shared" si="153"/>
        <v>0</v>
      </c>
      <c r="AC61" s="16">
        <f t="shared" si="142"/>
        <v>0</v>
      </c>
      <c r="AE61" s="20"/>
      <c r="AF61" s="21"/>
      <c r="AG61" s="20" t="s">
        <v>78</v>
      </c>
      <c r="AH61" s="20"/>
      <c r="AI61" s="19"/>
      <c r="AJ61" s="18"/>
      <c r="AK61" s="17"/>
      <c r="AL61" s="16">
        <f t="shared" si="154"/>
        <v>0</v>
      </c>
      <c r="AM61" s="16">
        <f t="shared" si="155"/>
        <v>0</v>
      </c>
      <c r="AO61" s="20"/>
      <c r="AP61" s="21"/>
      <c r="AQ61" s="20" t="s">
        <v>78</v>
      </c>
      <c r="AR61" s="20"/>
      <c r="AS61" s="19"/>
      <c r="AT61" s="18"/>
      <c r="AU61" s="17"/>
      <c r="AV61" s="16">
        <f t="shared" ref="AV61:AV64" si="164">(AU61*AT61)*19%</f>
        <v>0</v>
      </c>
      <c r="AW61" s="16">
        <f t="shared" ref="AW61:AW64" si="165">(AU61*AT61)+AV61</f>
        <v>0</v>
      </c>
      <c r="AY61" s="20"/>
      <c r="AZ61" s="21"/>
      <c r="BA61" s="20" t="s">
        <v>78</v>
      </c>
      <c r="BB61" s="20"/>
      <c r="BC61" s="19"/>
      <c r="BD61" s="18"/>
      <c r="BE61" s="17"/>
      <c r="BF61" s="16">
        <f t="shared" si="157"/>
        <v>0</v>
      </c>
      <c r="BG61" s="16">
        <f t="shared" si="158"/>
        <v>0</v>
      </c>
      <c r="BI61" s="20"/>
      <c r="BJ61" s="21"/>
      <c r="BK61" s="20" t="s">
        <v>78</v>
      </c>
      <c r="BL61" s="20"/>
      <c r="BM61" s="19"/>
      <c r="BN61" s="18"/>
      <c r="BO61" s="17"/>
      <c r="BP61" s="16">
        <f t="shared" si="159"/>
        <v>0</v>
      </c>
      <c r="BQ61" s="16">
        <f t="shared" si="146"/>
        <v>0</v>
      </c>
      <c r="BS61" s="20"/>
      <c r="BT61" s="21"/>
      <c r="BU61" s="20" t="s">
        <v>78</v>
      </c>
      <c r="BV61" s="20"/>
      <c r="BW61" s="19"/>
      <c r="BX61" s="18"/>
      <c r="BY61" s="17"/>
      <c r="BZ61" s="16">
        <f t="shared" si="160"/>
        <v>0</v>
      </c>
      <c r="CA61" s="16">
        <f t="shared" si="147"/>
        <v>0</v>
      </c>
      <c r="CC61" s="20"/>
      <c r="CD61" s="21"/>
      <c r="CE61" s="20" t="s">
        <v>78</v>
      </c>
      <c r="CF61" s="20"/>
      <c r="CG61" s="19"/>
      <c r="CH61" s="18"/>
      <c r="CI61" s="17"/>
      <c r="CJ61" s="16">
        <f t="shared" si="161"/>
        <v>0</v>
      </c>
      <c r="CK61" s="16">
        <f t="shared" si="148"/>
        <v>0</v>
      </c>
      <c r="CM61" s="20"/>
      <c r="CN61" s="21"/>
      <c r="CO61" s="20" t="s">
        <v>78</v>
      </c>
      <c r="CP61" s="20"/>
      <c r="CQ61" s="19"/>
      <c r="CR61" s="18"/>
      <c r="CS61" s="17"/>
      <c r="CT61" s="16">
        <f t="shared" si="162"/>
        <v>0</v>
      </c>
      <c r="CU61" s="16">
        <f t="shared" si="149"/>
        <v>0</v>
      </c>
      <c r="CW61" s="20"/>
      <c r="CX61" s="21"/>
      <c r="CY61" s="20" t="s">
        <v>78</v>
      </c>
      <c r="CZ61" s="20"/>
      <c r="DA61" s="19"/>
      <c r="DB61" s="18"/>
      <c r="DC61" s="17"/>
      <c r="DD61" s="16">
        <f t="shared" si="163"/>
        <v>0</v>
      </c>
      <c r="DE61" s="16">
        <f t="shared" si="150"/>
        <v>0</v>
      </c>
    </row>
    <row r="62" spans="1:109" ht="15.75" customHeight="1" outlineLevel="1" x14ac:dyDescent="0.25">
      <c r="A62" s="20"/>
      <c r="B62" s="21"/>
      <c r="C62" s="20" t="s">
        <v>78</v>
      </c>
      <c r="D62" s="20"/>
      <c r="E62" s="19"/>
      <c r="F62" s="18"/>
      <c r="G62" s="17"/>
      <c r="H62" s="16">
        <f t="shared" si="151"/>
        <v>0</v>
      </c>
      <c r="I62" s="16">
        <f t="shared" si="140"/>
        <v>0</v>
      </c>
      <c r="K62" s="20"/>
      <c r="L62" s="21"/>
      <c r="M62" s="20" t="s">
        <v>78</v>
      </c>
      <c r="N62" s="20"/>
      <c r="O62" s="19"/>
      <c r="P62" s="18"/>
      <c r="Q62" s="17"/>
      <c r="R62" s="16">
        <f t="shared" si="152"/>
        <v>0</v>
      </c>
      <c r="S62" s="16">
        <f t="shared" si="141"/>
        <v>0</v>
      </c>
      <c r="U62" s="20"/>
      <c r="V62" s="21"/>
      <c r="W62" s="20" t="s">
        <v>78</v>
      </c>
      <c r="X62" s="20"/>
      <c r="Y62" s="19"/>
      <c r="Z62" s="18"/>
      <c r="AA62" s="17"/>
      <c r="AB62" s="16">
        <f t="shared" si="153"/>
        <v>0</v>
      </c>
      <c r="AC62" s="16">
        <f t="shared" si="142"/>
        <v>0</v>
      </c>
      <c r="AE62" s="20"/>
      <c r="AF62" s="21"/>
      <c r="AG62" s="20" t="s">
        <v>78</v>
      </c>
      <c r="AH62" s="20"/>
      <c r="AI62" s="19"/>
      <c r="AJ62" s="18"/>
      <c r="AK62" s="17"/>
      <c r="AL62" s="16">
        <f t="shared" si="154"/>
        <v>0</v>
      </c>
      <c r="AM62" s="16">
        <f t="shared" si="155"/>
        <v>0</v>
      </c>
      <c r="AO62" s="20"/>
      <c r="AP62" s="21"/>
      <c r="AQ62" s="20" t="s">
        <v>78</v>
      </c>
      <c r="AR62" s="20"/>
      <c r="AS62" s="19"/>
      <c r="AT62" s="18"/>
      <c r="AU62" s="17"/>
      <c r="AV62" s="16">
        <f t="shared" si="164"/>
        <v>0</v>
      </c>
      <c r="AW62" s="16">
        <f t="shared" si="165"/>
        <v>0</v>
      </c>
      <c r="AY62" s="20"/>
      <c r="AZ62" s="21"/>
      <c r="BA62" s="20" t="s">
        <v>78</v>
      </c>
      <c r="BB62" s="20"/>
      <c r="BC62" s="19"/>
      <c r="BD62" s="18"/>
      <c r="BE62" s="17"/>
      <c r="BF62" s="16">
        <f t="shared" si="157"/>
        <v>0</v>
      </c>
      <c r="BG62" s="16">
        <f t="shared" si="158"/>
        <v>0</v>
      </c>
      <c r="BI62" s="20"/>
      <c r="BJ62" s="21"/>
      <c r="BK62" s="20" t="s">
        <v>78</v>
      </c>
      <c r="BL62" s="20"/>
      <c r="BM62" s="19"/>
      <c r="BN62" s="18"/>
      <c r="BO62" s="17"/>
      <c r="BP62" s="16">
        <f t="shared" si="159"/>
        <v>0</v>
      </c>
      <c r="BQ62" s="16">
        <f t="shared" si="146"/>
        <v>0</v>
      </c>
      <c r="BS62" s="20"/>
      <c r="BT62" s="21"/>
      <c r="BU62" s="20" t="s">
        <v>78</v>
      </c>
      <c r="BV62" s="20"/>
      <c r="BW62" s="19"/>
      <c r="BX62" s="18"/>
      <c r="BY62" s="17"/>
      <c r="BZ62" s="16">
        <f t="shared" si="160"/>
        <v>0</v>
      </c>
      <c r="CA62" s="16">
        <f t="shared" si="147"/>
        <v>0</v>
      </c>
      <c r="CC62" s="20"/>
      <c r="CD62" s="21"/>
      <c r="CE62" s="20" t="s">
        <v>78</v>
      </c>
      <c r="CF62" s="20"/>
      <c r="CG62" s="19"/>
      <c r="CH62" s="18"/>
      <c r="CI62" s="17"/>
      <c r="CJ62" s="16">
        <f t="shared" si="161"/>
        <v>0</v>
      </c>
      <c r="CK62" s="16">
        <f t="shared" si="148"/>
        <v>0</v>
      </c>
      <c r="CM62" s="20"/>
      <c r="CN62" s="21"/>
      <c r="CO62" s="20" t="s">
        <v>78</v>
      </c>
      <c r="CP62" s="20"/>
      <c r="CQ62" s="19"/>
      <c r="CR62" s="18"/>
      <c r="CS62" s="17"/>
      <c r="CT62" s="16">
        <f t="shared" si="162"/>
        <v>0</v>
      </c>
      <c r="CU62" s="16">
        <f t="shared" si="149"/>
        <v>0</v>
      </c>
      <c r="CW62" s="20"/>
      <c r="CX62" s="21"/>
      <c r="CY62" s="20" t="s">
        <v>78</v>
      </c>
      <c r="CZ62" s="20"/>
      <c r="DA62" s="19"/>
      <c r="DB62" s="18"/>
      <c r="DC62" s="17"/>
      <c r="DD62" s="16">
        <f t="shared" si="163"/>
        <v>0</v>
      </c>
      <c r="DE62" s="16">
        <f t="shared" si="150"/>
        <v>0</v>
      </c>
    </row>
    <row r="63" spans="1:109" ht="15.75" customHeight="1" outlineLevel="1" x14ac:dyDescent="0.25">
      <c r="A63" s="20"/>
      <c r="B63" s="21"/>
      <c r="C63" s="20" t="s">
        <v>78</v>
      </c>
      <c r="D63" s="20"/>
      <c r="E63" s="19"/>
      <c r="F63" s="18"/>
      <c r="G63" s="17"/>
      <c r="H63" s="16">
        <f t="shared" si="151"/>
        <v>0</v>
      </c>
      <c r="I63" s="16">
        <f t="shared" si="140"/>
        <v>0</v>
      </c>
      <c r="K63" s="20"/>
      <c r="L63" s="21"/>
      <c r="M63" s="20" t="s">
        <v>78</v>
      </c>
      <c r="N63" s="20"/>
      <c r="O63" s="19"/>
      <c r="P63" s="18"/>
      <c r="Q63" s="17"/>
      <c r="R63" s="16">
        <f t="shared" si="152"/>
        <v>0</v>
      </c>
      <c r="S63" s="16">
        <f t="shared" si="141"/>
        <v>0</v>
      </c>
      <c r="U63" s="20"/>
      <c r="V63" s="21"/>
      <c r="W63" s="20" t="s">
        <v>78</v>
      </c>
      <c r="X63" s="20"/>
      <c r="Y63" s="19"/>
      <c r="Z63" s="18"/>
      <c r="AA63" s="17"/>
      <c r="AB63" s="16">
        <f t="shared" si="153"/>
        <v>0</v>
      </c>
      <c r="AC63" s="16">
        <f t="shared" si="142"/>
        <v>0</v>
      </c>
      <c r="AE63" s="20"/>
      <c r="AF63" s="21"/>
      <c r="AG63" s="20" t="s">
        <v>78</v>
      </c>
      <c r="AH63" s="20"/>
      <c r="AI63" s="19"/>
      <c r="AJ63" s="18"/>
      <c r="AK63" s="17"/>
      <c r="AL63" s="16">
        <f t="shared" si="154"/>
        <v>0</v>
      </c>
      <c r="AM63" s="16">
        <f t="shared" si="155"/>
        <v>0</v>
      </c>
      <c r="AO63" s="20"/>
      <c r="AP63" s="21"/>
      <c r="AQ63" s="20" t="s">
        <v>78</v>
      </c>
      <c r="AR63" s="20"/>
      <c r="AS63" s="19"/>
      <c r="AT63" s="18"/>
      <c r="AU63" s="17"/>
      <c r="AV63" s="16">
        <f t="shared" si="164"/>
        <v>0</v>
      </c>
      <c r="AW63" s="16">
        <f t="shared" si="165"/>
        <v>0</v>
      </c>
      <c r="AY63" s="20"/>
      <c r="AZ63" s="21"/>
      <c r="BA63" s="20" t="s">
        <v>78</v>
      </c>
      <c r="BB63" s="20"/>
      <c r="BC63" s="19"/>
      <c r="BD63" s="18"/>
      <c r="BE63" s="17"/>
      <c r="BF63" s="16">
        <f t="shared" si="157"/>
        <v>0</v>
      </c>
      <c r="BG63" s="16">
        <f t="shared" si="158"/>
        <v>0</v>
      </c>
      <c r="BI63" s="20"/>
      <c r="BJ63" s="21"/>
      <c r="BK63" s="20" t="s">
        <v>78</v>
      </c>
      <c r="BL63" s="20"/>
      <c r="BM63" s="19"/>
      <c r="BN63" s="18"/>
      <c r="BO63" s="17"/>
      <c r="BP63" s="16">
        <f t="shared" si="159"/>
        <v>0</v>
      </c>
      <c r="BQ63" s="16">
        <f t="shared" si="146"/>
        <v>0</v>
      </c>
      <c r="BS63" s="20"/>
      <c r="BT63" s="21"/>
      <c r="BU63" s="20" t="s">
        <v>78</v>
      </c>
      <c r="BV63" s="20"/>
      <c r="BW63" s="19"/>
      <c r="BX63" s="18"/>
      <c r="BY63" s="17"/>
      <c r="BZ63" s="16">
        <f t="shared" si="160"/>
        <v>0</v>
      </c>
      <c r="CA63" s="16">
        <f t="shared" si="147"/>
        <v>0</v>
      </c>
      <c r="CC63" s="20"/>
      <c r="CD63" s="21"/>
      <c r="CE63" s="20" t="s">
        <v>78</v>
      </c>
      <c r="CF63" s="20"/>
      <c r="CG63" s="19"/>
      <c r="CH63" s="18"/>
      <c r="CI63" s="17"/>
      <c r="CJ63" s="16">
        <f t="shared" si="161"/>
        <v>0</v>
      </c>
      <c r="CK63" s="16">
        <f t="shared" si="148"/>
        <v>0</v>
      </c>
      <c r="CM63" s="20"/>
      <c r="CN63" s="21"/>
      <c r="CO63" s="20" t="s">
        <v>78</v>
      </c>
      <c r="CP63" s="20"/>
      <c r="CQ63" s="19"/>
      <c r="CR63" s="18"/>
      <c r="CS63" s="17"/>
      <c r="CT63" s="16">
        <f t="shared" si="162"/>
        <v>0</v>
      </c>
      <c r="CU63" s="16">
        <f t="shared" si="149"/>
        <v>0</v>
      </c>
      <c r="CW63" s="20"/>
      <c r="CX63" s="21"/>
      <c r="CY63" s="20" t="s">
        <v>78</v>
      </c>
      <c r="CZ63" s="20"/>
      <c r="DA63" s="19"/>
      <c r="DB63" s="18"/>
      <c r="DC63" s="17"/>
      <c r="DD63" s="16">
        <f t="shared" si="163"/>
        <v>0</v>
      </c>
      <c r="DE63" s="16">
        <f t="shared" si="150"/>
        <v>0</v>
      </c>
    </row>
    <row r="64" spans="1:109" ht="15.75" customHeight="1" outlineLevel="1" thickBot="1" x14ac:dyDescent="0.3">
      <c r="A64" s="20"/>
      <c r="B64" s="21"/>
      <c r="C64" s="20" t="s">
        <v>78</v>
      </c>
      <c r="D64" s="20"/>
      <c r="E64" s="19"/>
      <c r="F64" s="18"/>
      <c r="G64" s="17"/>
      <c r="H64" s="16">
        <f t="shared" si="151"/>
        <v>0</v>
      </c>
      <c r="I64" s="16">
        <f t="shared" si="140"/>
        <v>0</v>
      </c>
      <c r="K64" s="20"/>
      <c r="L64" s="21"/>
      <c r="M64" s="20" t="s">
        <v>78</v>
      </c>
      <c r="N64" s="20"/>
      <c r="O64" s="19"/>
      <c r="P64" s="18"/>
      <c r="Q64" s="17"/>
      <c r="R64" s="16">
        <f t="shared" si="152"/>
        <v>0</v>
      </c>
      <c r="S64" s="16">
        <f t="shared" si="141"/>
        <v>0</v>
      </c>
      <c r="U64" s="20"/>
      <c r="V64" s="21"/>
      <c r="W64" s="20" t="s">
        <v>78</v>
      </c>
      <c r="X64" s="20"/>
      <c r="Y64" s="19"/>
      <c r="Z64" s="18"/>
      <c r="AA64" s="17"/>
      <c r="AB64" s="16">
        <f t="shared" si="153"/>
        <v>0</v>
      </c>
      <c r="AC64" s="16">
        <f t="shared" si="142"/>
        <v>0</v>
      </c>
      <c r="AE64" s="20"/>
      <c r="AF64" s="21"/>
      <c r="AG64" s="20" t="s">
        <v>78</v>
      </c>
      <c r="AH64" s="20"/>
      <c r="AI64" s="19"/>
      <c r="AJ64" s="18"/>
      <c r="AK64" s="17"/>
      <c r="AL64" s="16">
        <f t="shared" si="154"/>
        <v>0</v>
      </c>
      <c r="AM64" s="16">
        <f t="shared" si="155"/>
        <v>0</v>
      </c>
      <c r="AO64" s="20"/>
      <c r="AP64" s="21"/>
      <c r="AQ64" s="20" t="s">
        <v>78</v>
      </c>
      <c r="AR64" s="20"/>
      <c r="AS64" s="19"/>
      <c r="AT64" s="18"/>
      <c r="AU64" s="17"/>
      <c r="AV64" s="16">
        <f t="shared" si="164"/>
        <v>0</v>
      </c>
      <c r="AW64" s="16">
        <f t="shared" si="165"/>
        <v>0</v>
      </c>
      <c r="AY64" s="20"/>
      <c r="AZ64" s="21"/>
      <c r="BA64" s="20" t="s">
        <v>78</v>
      </c>
      <c r="BB64" s="20"/>
      <c r="BC64" s="19"/>
      <c r="BD64" s="18"/>
      <c r="BE64" s="17"/>
      <c r="BF64" s="16">
        <f t="shared" si="157"/>
        <v>0</v>
      </c>
      <c r="BG64" s="16">
        <f t="shared" si="158"/>
        <v>0</v>
      </c>
      <c r="BI64" s="20"/>
      <c r="BJ64" s="21"/>
      <c r="BK64" s="20" t="s">
        <v>78</v>
      </c>
      <c r="BL64" s="20"/>
      <c r="BM64" s="19"/>
      <c r="BN64" s="18"/>
      <c r="BO64" s="17"/>
      <c r="BP64" s="16">
        <f t="shared" si="159"/>
        <v>0</v>
      </c>
      <c r="BQ64" s="16">
        <f t="shared" si="146"/>
        <v>0</v>
      </c>
      <c r="BS64" s="20"/>
      <c r="BT64" s="21"/>
      <c r="BU64" s="20" t="s">
        <v>78</v>
      </c>
      <c r="BV64" s="20"/>
      <c r="BW64" s="19"/>
      <c r="BX64" s="18"/>
      <c r="BY64" s="17"/>
      <c r="BZ64" s="16">
        <f t="shared" si="160"/>
        <v>0</v>
      </c>
      <c r="CA64" s="16">
        <f t="shared" si="147"/>
        <v>0</v>
      </c>
      <c r="CC64" s="20"/>
      <c r="CD64" s="21"/>
      <c r="CE64" s="20" t="s">
        <v>78</v>
      </c>
      <c r="CF64" s="20"/>
      <c r="CG64" s="19"/>
      <c r="CH64" s="18"/>
      <c r="CI64" s="17"/>
      <c r="CJ64" s="16">
        <f t="shared" si="161"/>
        <v>0</v>
      </c>
      <c r="CK64" s="16">
        <f t="shared" si="148"/>
        <v>0</v>
      </c>
      <c r="CM64" s="20"/>
      <c r="CN64" s="21"/>
      <c r="CO64" s="20" t="s">
        <v>78</v>
      </c>
      <c r="CP64" s="20"/>
      <c r="CQ64" s="19"/>
      <c r="CR64" s="18"/>
      <c r="CS64" s="17"/>
      <c r="CT64" s="16">
        <f t="shared" si="162"/>
        <v>0</v>
      </c>
      <c r="CU64" s="16">
        <f t="shared" si="149"/>
        <v>0</v>
      </c>
      <c r="CW64" s="20"/>
      <c r="CX64" s="21"/>
      <c r="CY64" s="20" t="s">
        <v>78</v>
      </c>
      <c r="CZ64" s="20"/>
      <c r="DA64" s="19"/>
      <c r="DB64" s="18"/>
      <c r="DC64" s="17"/>
      <c r="DD64" s="16">
        <f t="shared" si="163"/>
        <v>0</v>
      </c>
      <c r="DE64" s="16">
        <f t="shared" si="150"/>
        <v>0</v>
      </c>
    </row>
    <row r="65" spans="1:109" ht="15.75" customHeight="1" outlineLevel="1" x14ac:dyDescent="0.25">
      <c r="A65" s="51"/>
      <c r="B65" s="235" t="s">
        <v>24</v>
      </c>
      <c r="C65" s="236"/>
      <c r="D65" s="236"/>
      <c r="E65" s="236"/>
      <c r="F65" s="236"/>
      <c r="G65" s="237"/>
      <c r="H65" s="50">
        <f>SUM(H66:H71)</f>
        <v>0</v>
      </c>
      <c r="I65" s="50">
        <f>SUM(I66:I71)</f>
        <v>0</v>
      </c>
      <c r="K65" s="51"/>
      <c r="L65" s="235" t="s">
        <v>24</v>
      </c>
      <c r="M65" s="236"/>
      <c r="N65" s="236"/>
      <c r="O65" s="236"/>
      <c r="P65" s="236"/>
      <c r="Q65" s="237"/>
      <c r="R65" s="50">
        <f>SUM(R66:R71)</f>
        <v>0</v>
      </c>
      <c r="S65" s="50">
        <f>SUM(S66:S71)</f>
        <v>0</v>
      </c>
      <c r="U65" s="51"/>
      <c r="V65" s="235" t="s">
        <v>24</v>
      </c>
      <c r="W65" s="236"/>
      <c r="X65" s="236"/>
      <c r="Y65" s="236"/>
      <c r="Z65" s="236"/>
      <c r="AA65" s="237"/>
      <c r="AB65" s="50">
        <f>SUM(AB66:AB71)</f>
        <v>3904500</v>
      </c>
      <c r="AC65" s="50">
        <f>SUM(AC66:AC71)</f>
        <v>24454500</v>
      </c>
      <c r="AE65" s="51"/>
      <c r="AF65" s="235" t="s">
        <v>24</v>
      </c>
      <c r="AG65" s="236"/>
      <c r="AH65" s="236"/>
      <c r="AI65" s="236"/>
      <c r="AJ65" s="236"/>
      <c r="AK65" s="237"/>
      <c r="AL65" s="50">
        <f>SUM(AL66:AL71)</f>
        <v>4047000</v>
      </c>
      <c r="AM65" s="50">
        <f>SUM(AM66:AM71)</f>
        <v>25347000</v>
      </c>
      <c r="AO65" s="51"/>
      <c r="AP65" s="235" t="s">
        <v>24</v>
      </c>
      <c r="AQ65" s="236"/>
      <c r="AR65" s="236"/>
      <c r="AS65" s="236"/>
      <c r="AT65" s="236"/>
      <c r="AU65" s="237"/>
      <c r="AV65" s="50">
        <f>SUM(AV66:AV71)</f>
        <v>4146750</v>
      </c>
      <c r="AW65" s="50">
        <f>SUM(AW66:AW71)</f>
        <v>25971750</v>
      </c>
      <c r="AY65" s="51"/>
      <c r="AZ65" s="235" t="s">
        <v>24</v>
      </c>
      <c r="BA65" s="236"/>
      <c r="BB65" s="236"/>
      <c r="BC65" s="236"/>
      <c r="BD65" s="236"/>
      <c r="BE65" s="237"/>
      <c r="BF65" s="50">
        <f>SUM(BF66:BF71)</f>
        <v>4389000</v>
      </c>
      <c r="BG65" s="50">
        <f>SUM(BG66:BG71)</f>
        <v>27489000</v>
      </c>
      <c r="BI65" s="51"/>
      <c r="BJ65" s="235" t="s">
        <v>24</v>
      </c>
      <c r="BK65" s="236"/>
      <c r="BL65" s="236"/>
      <c r="BM65" s="236"/>
      <c r="BN65" s="236"/>
      <c r="BO65" s="237"/>
      <c r="BP65" s="50">
        <f>SUM(BP66:BP71)</f>
        <v>4588500</v>
      </c>
      <c r="BQ65" s="50">
        <f>SUM(BQ66:BQ71)</f>
        <v>28738500</v>
      </c>
      <c r="BS65" s="51"/>
      <c r="BT65" s="235" t="s">
        <v>24</v>
      </c>
      <c r="BU65" s="236"/>
      <c r="BV65" s="236"/>
      <c r="BW65" s="236"/>
      <c r="BX65" s="236"/>
      <c r="BY65" s="237"/>
      <c r="BZ65" s="50">
        <f>SUM(BZ66:BZ71)</f>
        <v>4588500</v>
      </c>
      <c r="CA65" s="50">
        <f>SUM(CA66:CA71)</f>
        <v>28738500</v>
      </c>
      <c r="CC65" s="51"/>
      <c r="CD65" s="235" t="s">
        <v>24</v>
      </c>
      <c r="CE65" s="236"/>
      <c r="CF65" s="236"/>
      <c r="CG65" s="236"/>
      <c r="CH65" s="236"/>
      <c r="CI65" s="237"/>
      <c r="CJ65" s="50">
        <f>SUM(CJ66:CJ71)</f>
        <v>4588500</v>
      </c>
      <c r="CK65" s="50">
        <f>SUM(CK66:CK71)</f>
        <v>28738500</v>
      </c>
      <c r="CM65" s="51"/>
      <c r="CN65" s="235" t="s">
        <v>24</v>
      </c>
      <c r="CO65" s="236"/>
      <c r="CP65" s="236"/>
      <c r="CQ65" s="236"/>
      <c r="CR65" s="236"/>
      <c r="CS65" s="237"/>
      <c r="CT65" s="50">
        <f>SUM(CT66:CT71)</f>
        <v>0</v>
      </c>
      <c r="CU65" s="50">
        <f>SUM(CU66:CU71)</f>
        <v>0</v>
      </c>
      <c r="CW65" s="51"/>
      <c r="CX65" s="235" t="s">
        <v>24</v>
      </c>
      <c r="CY65" s="236"/>
      <c r="CZ65" s="236"/>
      <c r="DA65" s="236"/>
      <c r="DB65" s="236"/>
      <c r="DC65" s="237"/>
      <c r="DD65" s="50">
        <f>SUM(DD66:DD71)</f>
        <v>0</v>
      </c>
      <c r="DE65" s="50">
        <f>SUM(DE66:DE71)</f>
        <v>0</v>
      </c>
    </row>
    <row r="66" spans="1:109" s="11" customFormat="1" ht="28.8" outlineLevel="1" x14ac:dyDescent="0.25">
      <c r="A66" s="149"/>
      <c r="B66" s="171"/>
      <c r="C66" s="149" t="s">
        <v>78</v>
      </c>
      <c r="D66" s="172"/>
      <c r="E66" s="150"/>
      <c r="F66" s="151"/>
      <c r="G66" s="173"/>
      <c r="H66" s="169">
        <f>(G66*F66)*19%</f>
        <v>0</v>
      </c>
      <c r="I66" s="169">
        <f t="shared" ref="I66:I71" si="166">(G66*F66)+H66</f>
        <v>0</v>
      </c>
      <c r="K66" s="149"/>
      <c r="L66" s="171" t="s">
        <v>103</v>
      </c>
      <c r="M66" s="149" t="s">
        <v>78</v>
      </c>
      <c r="N66" s="172"/>
      <c r="O66" s="150"/>
      <c r="P66" s="151"/>
      <c r="Q66" s="173"/>
      <c r="R66" s="169">
        <f>(Q66*P66)*19%</f>
        <v>0</v>
      </c>
      <c r="S66" s="169">
        <f t="shared" ref="S66:S71" si="167">(Q66*P66)+R66</f>
        <v>0</v>
      </c>
      <c r="U66" s="149"/>
      <c r="V66" s="143" t="s">
        <v>104</v>
      </c>
      <c r="W66" s="149" t="s">
        <v>78</v>
      </c>
      <c r="X66" s="172" t="s">
        <v>80</v>
      </c>
      <c r="Y66" s="150" t="s">
        <v>81</v>
      </c>
      <c r="Z66" s="151">
        <v>15</v>
      </c>
      <c r="AA66" s="173">
        <v>420000</v>
      </c>
      <c r="AB66" s="169">
        <f>(AA66*Z66)*19%</f>
        <v>1197000</v>
      </c>
      <c r="AC66" s="169">
        <f t="shared" ref="AC66:AC71" si="168">(AA66*Z66)+AB66</f>
        <v>7497000</v>
      </c>
      <c r="AE66" s="149"/>
      <c r="AF66" s="143" t="s">
        <v>105</v>
      </c>
      <c r="AG66" s="149" t="s">
        <v>78</v>
      </c>
      <c r="AH66" s="172" t="s">
        <v>80</v>
      </c>
      <c r="AI66" s="150" t="s">
        <v>81</v>
      </c>
      <c r="AJ66" s="151">
        <v>15</v>
      </c>
      <c r="AK66" s="173">
        <v>430000</v>
      </c>
      <c r="AL66" s="169">
        <f>(AK66*AJ66)*19%</f>
        <v>1225500</v>
      </c>
      <c r="AM66" s="169">
        <f t="shared" ref="AM66:AM68" si="169">(AK66*AJ66)+AL66</f>
        <v>7675500</v>
      </c>
      <c r="AO66" s="149"/>
      <c r="AP66" s="143" t="s">
        <v>105</v>
      </c>
      <c r="AQ66" s="149" t="s">
        <v>78</v>
      </c>
      <c r="AR66" s="172" t="s">
        <v>80</v>
      </c>
      <c r="AS66" s="150" t="s">
        <v>81</v>
      </c>
      <c r="AT66" s="151">
        <v>15</v>
      </c>
      <c r="AU66" s="173">
        <v>450000</v>
      </c>
      <c r="AV66" s="169">
        <f>(AU66*AT66)*19%</f>
        <v>1282500</v>
      </c>
      <c r="AW66" s="169">
        <f t="shared" ref="AW66:AW68" si="170">(AU66*AT66)+AV66</f>
        <v>8032500</v>
      </c>
      <c r="AY66" s="149"/>
      <c r="AZ66" s="143" t="s">
        <v>105</v>
      </c>
      <c r="BA66" s="149" t="s">
        <v>78</v>
      </c>
      <c r="BB66" s="172" t="s">
        <v>80</v>
      </c>
      <c r="BC66" s="150" t="s">
        <v>81</v>
      </c>
      <c r="BD66" s="151">
        <v>15</v>
      </c>
      <c r="BE66" s="173">
        <v>470000</v>
      </c>
      <c r="BF66" s="169">
        <f>(BE66*BD66)*19%</f>
        <v>1339500</v>
      </c>
      <c r="BG66" s="169">
        <f t="shared" ref="BG66:BG68" si="171">(BE66*BD66)+BF66</f>
        <v>8389500</v>
      </c>
      <c r="BI66" s="149"/>
      <c r="BJ66" s="143" t="s">
        <v>105</v>
      </c>
      <c r="BK66" s="149" t="s">
        <v>78</v>
      </c>
      <c r="BL66" s="172" t="s">
        <v>80</v>
      </c>
      <c r="BM66" s="150" t="s">
        <v>81</v>
      </c>
      <c r="BN66" s="151">
        <v>15</v>
      </c>
      <c r="BO66" s="173">
        <v>490000</v>
      </c>
      <c r="BP66" s="169">
        <f>(BO66*BN66)*19%</f>
        <v>1396500</v>
      </c>
      <c r="BQ66" s="169">
        <f t="shared" ref="BQ66:BQ68" si="172">(BO66*BN66)+BP66</f>
        <v>8746500</v>
      </c>
      <c r="BS66" s="149"/>
      <c r="BT66" s="143" t="s">
        <v>105</v>
      </c>
      <c r="BU66" s="149" t="s">
        <v>78</v>
      </c>
      <c r="BV66" s="172" t="s">
        <v>80</v>
      </c>
      <c r="BW66" s="150" t="s">
        <v>81</v>
      </c>
      <c r="BX66" s="151">
        <v>15</v>
      </c>
      <c r="BY66" s="173">
        <v>490000</v>
      </c>
      <c r="BZ66" s="169">
        <f>(BY66*BX66)*19%</f>
        <v>1396500</v>
      </c>
      <c r="CA66" s="169">
        <f t="shared" ref="CA66:CA68" si="173">(BY66*BX66)+BZ66</f>
        <v>8746500</v>
      </c>
      <c r="CC66" s="149"/>
      <c r="CD66" s="143" t="s">
        <v>105</v>
      </c>
      <c r="CE66" s="149" t="s">
        <v>78</v>
      </c>
      <c r="CF66" s="172" t="s">
        <v>80</v>
      </c>
      <c r="CG66" s="150" t="s">
        <v>81</v>
      </c>
      <c r="CH66" s="151">
        <v>15</v>
      </c>
      <c r="CI66" s="173">
        <v>490000</v>
      </c>
      <c r="CJ66" s="169">
        <f>(CI66*CH66)*19%</f>
        <v>1396500</v>
      </c>
      <c r="CK66" s="169">
        <f t="shared" ref="CK66:CK68" si="174">(CI66*CH66)+CJ66</f>
        <v>8746500</v>
      </c>
      <c r="CM66" s="149"/>
      <c r="CN66" s="171"/>
      <c r="CO66" s="149" t="s">
        <v>78</v>
      </c>
      <c r="CP66" s="172"/>
      <c r="CQ66" s="150"/>
      <c r="CR66" s="151"/>
      <c r="CS66" s="173"/>
      <c r="CT66" s="169">
        <f>(CS66*CR66)*19%</f>
        <v>0</v>
      </c>
      <c r="CU66" s="169">
        <f t="shared" ref="CU66:CU71" si="175">(CS66*CR66)+CT66</f>
        <v>0</v>
      </c>
      <c r="CW66" s="149"/>
      <c r="CX66" s="171"/>
      <c r="CY66" s="149" t="s">
        <v>78</v>
      </c>
      <c r="CZ66" s="172"/>
      <c r="DA66" s="150"/>
      <c r="DB66" s="151"/>
      <c r="DC66" s="173"/>
      <c r="DD66" s="169">
        <f>(DC66*DB66)*19%</f>
        <v>0</v>
      </c>
      <c r="DE66" s="169">
        <f t="shared" ref="DE66:DE71" si="176">(DC66*DB66)+DD66</f>
        <v>0</v>
      </c>
    </row>
    <row r="67" spans="1:109" s="11" customFormat="1" ht="42.75" customHeight="1" outlineLevel="1" x14ac:dyDescent="0.25">
      <c r="A67" s="149"/>
      <c r="B67" s="140"/>
      <c r="C67" s="149" t="s">
        <v>78</v>
      </c>
      <c r="D67" s="149"/>
      <c r="E67" s="168"/>
      <c r="F67" s="151"/>
      <c r="G67" s="152"/>
      <c r="H67" s="169">
        <f t="shared" ref="H67:H71" si="177">(G67*F67)*19%</f>
        <v>0</v>
      </c>
      <c r="I67" s="169">
        <f t="shared" si="166"/>
        <v>0</v>
      </c>
      <c r="K67" s="149"/>
      <c r="L67" s="140"/>
      <c r="M67" s="149" t="s">
        <v>78</v>
      </c>
      <c r="N67" s="149"/>
      <c r="O67" s="168"/>
      <c r="P67" s="151"/>
      <c r="Q67" s="152"/>
      <c r="R67" s="169">
        <f t="shared" ref="R67:R71" si="178">(Q67*P67)*19%</f>
        <v>0</v>
      </c>
      <c r="S67" s="169">
        <f t="shared" si="167"/>
        <v>0</v>
      </c>
      <c r="U67" s="149"/>
      <c r="V67" s="143" t="s">
        <v>106</v>
      </c>
      <c r="W67" s="149" t="s">
        <v>78</v>
      </c>
      <c r="X67" s="172" t="s">
        <v>80</v>
      </c>
      <c r="Y67" s="150" t="s">
        <v>87</v>
      </c>
      <c r="Z67" s="151">
        <v>15</v>
      </c>
      <c r="AA67" s="173">
        <v>500000</v>
      </c>
      <c r="AB67" s="169">
        <f t="shared" ref="AB67:AB71" si="179">(AA67*Z67)*19%</f>
        <v>1425000</v>
      </c>
      <c r="AC67" s="169">
        <f t="shared" si="168"/>
        <v>8925000</v>
      </c>
      <c r="AE67" s="149"/>
      <c r="AF67" s="143" t="s">
        <v>106</v>
      </c>
      <c r="AG67" s="149" t="s">
        <v>78</v>
      </c>
      <c r="AH67" s="172" t="s">
        <v>80</v>
      </c>
      <c r="AI67" s="150" t="s">
        <v>87</v>
      </c>
      <c r="AJ67" s="151">
        <v>15</v>
      </c>
      <c r="AK67" s="173">
        <v>525000</v>
      </c>
      <c r="AL67" s="169">
        <f t="shared" ref="AL67:AL68" si="180">(AK67*AJ67)*19%</f>
        <v>1496250</v>
      </c>
      <c r="AM67" s="169">
        <f t="shared" si="169"/>
        <v>9371250</v>
      </c>
      <c r="AO67" s="149"/>
      <c r="AP67" s="143" t="s">
        <v>106</v>
      </c>
      <c r="AQ67" s="149" t="s">
        <v>78</v>
      </c>
      <c r="AR67" s="172" t="s">
        <v>80</v>
      </c>
      <c r="AS67" s="150" t="s">
        <v>87</v>
      </c>
      <c r="AT67" s="151">
        <v>15</v>
      </c>
      <c r="AU67" s="173">
        <v>535000</v>
      </c>
      <c r="AV67" s="169">
        <f t="shared" ref="AV67:AV68" si="181">(AU67*AT67)*19%</f>
        <v>1524750</v>
      </c>
      <c r="AW67" s="169">
        <f t="shared" si="170"/>
        <v>9549750</v>
      </c>
      <c r="AY67" s="149"/>
      <c r="AZ67" s="143" t="s">
        <v>106</v>
      </c>
      <c r="BA67" s="149" t="s">
        <v>78</v>
      </c>
      <c r="BB67" s="172" t="s">
        <v>80</v>
      </c>
      <c r="BC67" s="150" t="s">
        <v>87</v>
      </c>
      <c r="BD67" s="151">
        <v>15</v>
      </c>
      <c r="BE67" s="173">
        <v>570000</v>
      </c>
      <c r="BF67" s="169">
        <f t="shared" ref="BF67:BF68" si="182">(BE67*BD67)*19%</f>
        <v>1624500</v>
      </c>
      <c r="BG67" s="169">
        <f t="shared" si="171"/>
        <v>10174500</v>
      </c>
      <c r="BI67" s="149"/>
      <c r="BJ67" s="143" t="s">
        <v>106</v>
      </c>
      <c r="BK67" s="149" t="s">
        <v>78</v>
      </c>
      <c r="BL67" s="172" t="s">
        <v>80</v>
      </c>
      <c r="BM67" s="150" t="s">
        <v>87</v>
      </c>
      <c r="BN67" s="151">
        <v>15</v>
      </c>
      <c r="BO67" s="173">
        <v>590000</v>
      </c>
      <c r="BP67" s="169">
        <f t="shared" ref="BP67:BP68" si="183">(BO67*BN67)*19%</f>
        <v>1681500</v>
      </c>
      <c r="BQ67" s="169">
        <f t="shared" si="172"/>
        <v>10531500</v>
      </c>
      <c r="BS67" s="149"/>
      <c r="BT67" s="143" t="s">
        <v>106</v>
      </c>
      <c r="BU67" s="149" t="s">
        <v>78</v>
      </c>
      <c r="BV67" s="172" t="s">
        <v>80</v>
      </c>
      <c r="BW67" s="150" t="s">
        <v>87</v>
      </c>
      <c r="BX67" s="151">
        <v>15</v>
      </c>
      <c r="BY67" s="173">
        <v>590000</v>
      </c>
      <c r="BZ67" s="169">
        <f t="shared" ref="BZ67:BZ68" si="184">(BY67*BX67)*19%</f>
        <v>1681500</v>
      </c>
      <c r="CA67" s="169">
        <f t="shared" si="173"/>
        <v>10531500</v>
      </c>
      <c r="CC67" s="149"/>
      <c r="CD67" s="143" t="s">
        <v>106</v>
      </c>
      <c r="CE67" s="149" t="s">
        <v>78</v>
      </c>
      <c r="CF67" s="172" t="s">
        <v>80</v>
      </c>
      <c r="CG67" s="150" t="s">
        <v>87</v>
      </c>
      <c r="CH67" s="151">
        <v>15</v>
      </c>
      <c r="CI67" s="173">
        <v>590000</v>
      </c>
      <c r="CJ67" s="169">
        <f t="shared" ref="CJ67:CJ68" si="185">(CI67*CH67)*19%</f>
        <v>1681500</v>
      </c>
      <c r="CK67" s="169">
        <f t="shared" si="174"/>
        <v>10531500</v>
      </c>
      <c r="CM67" s="149"/>
      <c r="CN67" s="140"/>
      <c r="CO67" s="149" t="s">
        <v>78</v>
      </c>
      <c r="CP67" s="149"/>
      <c r="CQ67" s="168"/>
      <c r="CR67" s="151"/>
      <c r="CS67" s="152"/>
      <c r="CT67" s="169">
        <f t="shared" ref="CT67:CT71" si="186">(CS67*CR67)*19%</f>
        <v>0</v>
      </c>
      <c r="CU67" s="169">
        <f t="shared" si="175"/>
        <v>0</v>
      </c>
      <c r="CW67" s="149"/>
      <c r="CX67" s="140"/>
      <c r="CY67" s="149" t="s">
        <v>78</v>
      </c>
      <c r="CZ67" s="149"/>
      <c r="DA67" s="168"/>
      <c r="DB67" s="151"/>
      <c r="DC67" s="152"/>
      <c r="DD67" s="169">
        <f t="shared" ref="DD67:DD71" si="187">(DC67*DB67)*19%</f>
        <v>0</v>
      </c>
      <c r="DE67" s="169">
        <f t="shared" si="176"/>
        <v>0</v>
      </c>
    </row>
    <row r="68" spans="1:109" s="11" customFormat="1" ht="15.75" customHeight="1" outlineLevel="1" x14ac:dyDescent="0.25">
      <c r="A68" s="149"/>
      <c r="B68" s="140"/>
      <c r="C68" s="149" t="s">
        <v>78</v>
      </c>
      <c r="D68" s="149"/>
      <c r="E68" s="168"/>
      <c r="F68" s="151"/>
      <c r="G68" s="152"/>
      <c r="H68" s="169">
        <f t="shared" si="177"/>
        <v>0</v>
      </c>
      <c r="I68" s="169">
        <f t="shared" si="166"/>
        <v>0</v>
      </c>
      <c r="K68" s="149"/>
      <c r="L68" s="140"/>
      <c r="M68" s="149" t="s">
        <v>78</v>
      </c>
      <c r="N68" s="149"/>
      <c r="O68" s="168"/>
      <c r="P68" s="151"/>
      <c r="Q68" s="152"/>
      <c r="R68" s="169">
        <f t="shared" si="178"/>
        <v>0</v>
      </c>
      <c r="S68" s="169">
        <f t="shared" si="167"/>
        <v>0</v>
      </c>
      <c r="U68" s="149"/>
      <c r="V68" s="174" t="s">
        <v>107</v>
      </c>
      <c r="W68" s="149" t="s">
        <v>78</v>
      </c>
      <c r="X68" s="149" t="s">
        <v>80</v>
      </c>
      <c r="Y68" s="168" t="s">
        <v>84</v>
      </c>
      <c r="Z68" s="151">
        <v>15</v>
      </c>
      <c r="AA68" s="152">
        <v>450000</v>
      </c>
      <c r="AB68" s="169">
        <f t="shared" si="179"/>
        <v>1282500</v>
      </c>
      <c r="AC68" s="169">
        <f t="shared" si="168"/>
        <v>8032500</v>
      </c>
      <c r="AE68" s="149"/>
      <c r="AF68" s="174" t="s">
        <v>107</v>
      </c>
      <c r="AG68" s="149" t="s">
        <v>78</v>
      </c>
      <c r="AH68" s="149" t="s">
        <v>80</v>
      </c>
      <c r="AI68" s="168" t="s">
        <v>84</v>
      </c>
      <c r="AJ68" s="151">
        <v>15</v>
      </c>
      <c r="AK68" s="152">
        <v>465000</v>
      </c>
      <c r="AL68" s="169">
        <f t="shared" si="180"/>
        <v>1325250</v>
      </c>
      <c r="AM68" s="169">
        <f t="shared" si="169"/>
        <v>8300250</v>
      </c>
      <c r="AO68" s="149"/>
      <c r="AP68" s="174" t="s">
        <v>107</v>
      </c>
      <c r="AQ68" s="149" t="s">
        <v>78</v>
      </c>
      <c r="AR68" s="149" t="s">
        <v>80</v>
      </c>
      <c r="AS68" s="168" t="s">
        <v>84</v>
      </c>
      <c r="AT68" s="151">
        <v>15</v>
      </c>
      <c r="AU68" s="152">
        <v>470000</v>
      </c>
      <c r="AV68" s="169">
        <f t="shared" si="181"/>
        <v>1339500</v>
      </c>
      <c r="AW68" s="169">
        <f t="shared" si="170"/>
        <v>8389500</v>
      </c>
      <c r="AY68" s="149"/>
      <c r="AZ68" s="174" t="s">
        <v>107</v>
      </c>
      <c r="BA68" s="149" t="s">
        <v>78</v>
      </c>
      <c r="BB68" s="149" t="s">
        <v>80</v>
      </c>
      <c r="BC68" s="168" t="s">
        <v>84</v>
      </c>
      <c r="BD68" s="151">
        <v>15</v>
      </c>
      <c r="BE68" s="152">
        <v>500000</v>
      </c>
      <c r="BF68" s="169">
        <f t="shared" si="182"/>
        <v>1425000</v>
      </c>
      <c r="BG68" s="169">
        <f t="shared" si="171"/>
        <v>8925000</v>
      </c>
      <c r="BI68" s="149"/>
      <c r="BJ68" s="174" t="s">
        <v>107</v>
      </c>
      <c r="BK68" s="149" t="s">
        <v>78</v>
      </c>
      <c r="BL68" s="149" t="s">
        <v>80</v>
      </c>
      <c r="BM68" s="168" t="s">
        <v>84</v>
      </c>
      <c r="BN68" s="151">
        <v>15</v>
      </c>
      <c r="BO68" s="152">
        <v>530000</v>
      </c>
      <c r="BP68" s="169">
        <f t="shared" si="183"/>
        <v>1510500</v>
      </c>
      <c r="BQ68" s="169">
        <f t="shared" si="172"/>
        <v>9460500</v>
      </c>
      <c r="BS68" s="149"/>
      <c r="BT68" s="174" t="s">
        <v>107</v>
      </c>
      <c r="BU68" s="149" t="s">
        <v>78</v>
      </c>
      <c r="BV68" s="149" t="s">
        <v>80</v>
      </c>
      <c r="BW68" s="168" t="s">
        <v>84</v>
      </c>
      <c r="BX68" s="151">
        <v>15</v>
      </c>
      <c r="BY68" s="152">
        <v>530000</v>
      </c>
      <c r="BZ68" s="169">
        <f t="shared" si="184"/>
        <v>1510500</v>
      </c>
      <c r="CA68" s="169">
        <f t="shared" si="173"/>
        <v>9460500</v>
      </c>
      <c r="CC68" s="149"/>
      <c r="CD68" s="174" t="s">
        <v>107</v>
      </c>
      <c r="CE68" s="149" t="s">
        <v>78</v>
      </c>
      <c r="CF68" s="149" t="s">
        <v>80</v>
      </c>
      <c r="CG68" s="168" t="s">
        <v>84</v>
      </c>
      <c r="CH68" s="151">
        <v>15</v>
      </c>
      <c r="CI68" s="152">
        <v>530000</v>
      </c>
      <c r="CJ68" s="169">
        <f t="shared" si="185"/>
        <v>1510500</v>
      </c>
      <c r="CK68" s="169">
        <f t="shared" si="174"/>
        <v>9460500</v>
      </c>
      <c r="CM68" s="149"/>
      <c r="CN68" s="140"/>
      <c r="CO68" s="149" t="s">
        <v>78</v>
      </c>
      <c r="CP68" s="149"/>
      <c r="CQ68" s="168"/>
      <c r="CR68" s="151"/>
      <c r="CS68" s="152"/>
      <c r="CT68" s="169">
        <f t="shared" si="186"/>
        <v>0</v>
      </c>
      <c r="CU68" s="169">
        <f t="shared" si="175"/>
        <v>0</v>
      </c>
      <c r="CW68" s="149"/>
      <c r="CX68" s="140"/>
      <c r="CY68" s="149" t="s">
        <v>78</v>
      </c>
      <c r="CZ68" s="149"/>
      <c r="DA68" s="168"/>
      <c r="DB68" s="151"/>
      <c r="DC68" s="152"/>
      <c r="DD68" s="169">
        <f t="shared" si="187"/>
        <v>0</v>
      </c>
      <c r="DE68" s="169">
        <f t="shared" si="176"/>
        <v>0</v>
      </c>
    </row>
    <row r="69" spans="1:109" ht="15.75" customHeight="1" outlineLevel="1" x14ac:dyDescent="0.25">
      <c r="A69" s="20"/>
      <c r="B69" s="21"/>
      <c r="C69" s="20" t="s">
        <v>78</v>
      </c>
      <c r="D69" s="20"/>
      <c r="E69" s="19"/>
      <c r="F69" s="18"/>
      <c r="G69" s="17"/>
      <c r="H69" s="16">
        <f t="shared" si="177"/>
        <v>0</v>
      </c>
      <c r="I69" s="16">
        <f t="shared" si="166"/>
        <v>0</v>
      </c>
      <c r="K69" s="20"/>
      <c r="L69" s="21"/>
      <c r="M69" s="20" t="s">
        <v>78</v>
      </c>
      <c r="N69" s="20"/>
      <c r="O69" s="19"/>
      <c r="P69" s="18"/>
      <c r="Q69" s="17"/>
      <c r="R69" s="16">
        <f t="shared" si="178"/>
        <v>0</v>
      </c>
      <c r="S69" s="16">
        <f t="shared" si="167"/>
        <v>0</v>
      </c>
      <c r="U69" s="20"/>
      <c r="V69" s="21"/>
      <c r="W69" s="20" t="s">
        <v>78</v>
      </c>
      <c r="X69" s="20"/>
      <c r="Y69" s="19"/>
      <c r="Z69" s="18"/>
      <c r="AA69" s="17"/>
      <c r="AB69" s="16">
        <f t="shared" si="179"/>
        <v>0</v>
      </c>
      <c r="AC69" s="16">
        <f t="shared" si="168"/>
        <v>0</v>
      </c>
      <c r="AE69" s="20"/>
      <c r="AF69" s="21"/>
      <c r="AG69" s="20" t="s">
        <v>78</v>
      </c>
      <c r="AH69" s="20"/>
      <c r="AI69" s="19"/>
      <c r="AJ69" s="18"/>
      <c r="AK69" s="17"/>
      <c r="AL69" s="16">
        <f t="shared" ref="AL69:AL71" si="188">(AK69*AJ69)*19%</f>
        <v>0</v>
      </c>
      <c r="AM69" s="16">
        <f t="shared" ref="AM69:AM71" si="189">(AK69*AJ69)+AL69</f>
        <v>0</v>
      </c>
      <c r="AO69" s="20"/>
      <c r="AP69" s="21"/>
      <c r="AQ69" s="20" t="s">
        <v>78</v>
      </c>
      <c r="AR69" s="20"/>
      <c r="AS69" s="19"/>
      <c r="AT69" s="18"/>
      <c r="AU69" s="17"/>
      <c r="AV69" s="16">
        <f t="shared" ref="AV69:AV71" si="190">(AU69*AT69)*19%</f>
        <v>0</v>
      </c>
      <c r="AW69" s="16">
        <f t="shared" ref="AW69:AW71" si="191">(AU69*AT69)+AV69</f>
        <v>0</v>
      </c>
      <c r="AY69" s="20"/>
      <c r="AZ69" s="21"/>
      <c r="BA69" s="20" t="s">
        <v>78</v>
      </c>
      <c r="BB69" s="20"/>
      <c r="BC69" s="19"/>
      <c r="BD69" s="18"/>
      <c r="BE69" s="17"/>
      <c r="BF69" s="16">
        <f t="shared" ref="BF69:BF71" si="192">(BE69*BD69)*19%</f>
        <v>0</v>
      </c>
      <c r="BG69" s="16">
        <f t="shared" ref="BG69:BG71" si="193">(BE69*BD69)+BF69</f>
        <v>0</v>
      </c>
      <c r="BI69" s="20"/>
      <c r="BJ69" s="21"/>
      <c r="BK69" s="20" t="s">
        <v>78</v>
      </c>
      <c r="BL69" s="20"/>
      <c r="BM69" s="19"/>
      <c r="BN69" s="18"/>
      <c r="BO69" s="17"/>
      <c r="BP69" s="16">
        <f t="shared" ref="BP69:BP71" si="194">(BO69*BN69)*19%</f>
        <v>0</v>
      </c>
      <c r="BQ69" s="16">
        <f t="shared" ref="BQ69:BQ71" si="195">(BO69*BN69)+BP69</f>
        <v>0</v>
      </c>
      <c r="BS69" s="20"/>
      <c r="BT69" s="21"/>
      <c r="BU69" s="20" t="s">
        <v>78</v>
      </c>
      <c r="BV69" s="20"/>
      <c r="BW69" s="19"/>
      <c r="BX69" s="18"/>
      <c r="BY69" s="17"/>
      <c r="BZ69" s="16">
        <f t="shared" ref="BZ69:BZ71" si="196">(BY69*BX69)*19%</f>
        <v>0</v>
      </c>
      <c r="CA69" s="16">
        <f t="shared" ref="CA69:CA71" si="197">(BY69*BX69)+BZ69</f>
        <v>0</v>
      </c>
      <c r="CC69" s="20"/>
      <c r="CD69" s="21"/>
      <c r="CE69" s="20" t="s">
        <v>78</v>
      </c>
      <c r="CF69" s="20"/>
      <c r="CG69" s="19"/>
      <c r="CH69" s="18"/>
      <c r="CI69" s="17"/>
      <c r="CJ69" s="16">
        <f t="shared" ref="CJ69:CJ71" si="198">(CI69*CH69)*19%</f>
        <v>0</v>
      </c>
      <c r="CK69" s="16">
        <f t="shared" ref="CK69:CK71" si="199">(CI69*CH69)+CJ69</f>
        <v>0</v>
      </c>
      <c r="CM69" s="20"/>
      <c r="CN69" s="21"/>
      <c r="CO69" s="20" t="s">
        <v>78</v>
      </c>
      <c r="CP69" s="20"/>
      <c r="CQ69" s="19"/>
      <c r="CR69" s="18"/>
      <c r="CS69" s="17"/>
      <c r="CT69" s="16">
        <f t="shared" si="186"/>
        <v>0</v>
      </c>
      <c r="CU69" s="16">
        <f t="shared" si="175"/>
        <v>0</v>
      </c>
      <c r="CW69" s="20"/>
      <c r="CX69" s="21"/>
      <c r="CY69" s="20" t="s">
        <v>78</v>
      </c>
      <c r="CZ69" s="20"/>
      <c r="DA69" s="19"/>
      <c r="DB69" s="18"/>
      <c r="DC69" s="17"/>
      <c r="DD69" s="16">
        <f t="shared" si="187"/>
        <v>0</v>
      </c>
      <c r="DE69" s="16">
        <f t="shared" si="176"/>
        <v>0</v>
      </c>
    </row>
    <row r="70" spans="1:109" ht="15.75" customHeight="1" outlineLevel="1" x14ac:dyDescent="0.25">
      <c r="A70" s="20"/>
      <c r="B70" s="21"/>
      <c r="C70" s="20" t="s">
        <v>78</v>
      </c>
      <c r="D70" s="20"/>
      <c r="E70" s="19"/>
      <c r="F70" s="18"/>
      <c r="G70" s="17"/>
      <c r="H70" s="16">
        <f t="shared" si="177"/>
        <v>0</v>
      </c>
      <c r="I70" s="16">
        <f t="shared" si="166"/>
        <v>0</v>
      </c>
      <c r="K70" s="20"/>
      <c r="L70" s="21"/>
      <c r="M70" s="20" t="s">
        <v>78</v>
      </c>
      <c r="N70" s="20"/>
      <c r="O70" s="19"/>
      <c r="P70" s="18"/>
      <c r="Q70" s="17"/>
      <c r="R70" s="16">
        <f t="shared" si="178"/>
        <v>0</v>
      </c>
      <c r="S70" s="16">
        <f t="shared" si="167"/>
        <v>0</v>
      </c>
      <c r="U70" s="20"/>
      <c r="V70" s="21"/>
      <c r="W70" s="20" t="s">
        <v>78</v>
      </c>
      <c r="X70" s="20"/>
      <c r="Y70" s="19"/>
      <c r="Z70" s="18"/>
      <c r="AA70" s="17"/>
      <c r="AB70" s="16">
        <f t="shared" si="179"/>
        <v>0</v>
      </c>
      <c r="AC70" s="16">
        <f t="shared" si="168"/>
        <v>0</v>
      </c>
      <c r="AE70" s="20"/>
      <c r="AF70" s="21"/>
      <c r="AG70" s="20" t="s">
        <v>78</v>
      </c>
      <c r="AH70" s="20"/>
      <c r="AI70" s="19"/>
      <c r="AJ70" s="18"/>
      <c r="AK70" s="17"/>
      <c r="AL70" s="16">
        <f t="shared" si="188"/>
        <v>0</v>
      </c>
      <c r="AM70" s="16">
        <f t="shared" si="189"/>
        <v>0</v>
      </c>
      <c r="AO70" s="20"/>
      <c r="AP70" s="21"/>
      <c r="AQ70" s="20" t="s">
        <v>78</v>
      </c>
      <c r="AR70" s="20"/>
      <c r="AS70" s="19"/>
      <c r="AT70" s="18"/>
      <c r="AU70" s="17"/>
      <c r="AV70" s="16">
        <f t="shared" si="190"/>
        <v>0</v>
      </c>
      <c r="AW70" s="16">
        <f t="shared" si="191"/>
        <v>0</v>
      </c>
      <c r="AY70" s="20"/>
      <c r="AZ70" s="21"/>
      <c r="BA70" s="20" t="s">
        <v>78</v>
      </c>
      <c r="BB70" s="20"/>
      <c r="BC70" s="19"/>
      <c r="BD70" s="18"/>
      <c r="BE70" s="17"/>
      <c r="BF70" s="16">
        <f t="shared" si="192"/>
        <v>0</v>
      </c>
      <c r="BG70" s="16">
        <f t="shared" si="193"/>
        <v>0</v>
      </c>
      <c r="BI70" s="20"/>
      <c r="BJ70" s="21"/>
      <c r="BK70" s="20" t="s">
        <v>78</v>
      </c>
      <c r="BL70" s="20"/>
      <c r="BM70" s="19"/>
      <c r="BN70" s="18"/>
      <c r="BO70" s="17"/>
      <c r="BP70" s="16">
        <f t="shared" si="194"/>
        <v>0</v>
      </c>
      <c r="BQ70" s="16">
        <f t="shared" si="195"/>
        <v>0</v>
      </c>
      <c r="BS70" s="20"/>
      <c r="BT70" s="21"/>
      <c r="BU70" s="20" t="s">
        <v>78</v>
      </c>
      <c r="BV70" s="20"/>
      <c r="BW70" s="19"/>
      <c r="BX70" s="18"/>
      <c r="BY70" s="17"/>
      <c r="BZ70" s="16">
        <f t="shared" si="196"/>
        <v>0</v>
      </c>
      <c r="CA70" s="16">
        <f t="shared" si="197"/>
        <v>0</v>
      </c>
      <c r="CC70" s="20"/>
      <c r="CD70" s="21"/>
      <c r="CE70" s="20" t="s">
        <v>78</v>
      </c>
      <c r="CF70" s="20"/>
      <c r="CG70" s="19"/>
      <c r="CH70" s="18"/>
      <c r="CI70" s="17"/>
      <c r="CJ70" s="16">
        <f t="shared" si="198"/>
        <v>0</v>
      </c>
      <c r="CK70" s="16">
        <f t="shared" si="199"/>
        <v>0</v>
      </c>
      <c r="CM70" s="20"/>
      <c r="CN70" s="21"/>
      <c r="CO70" s="20" t="s">
        <v>78</v>
      </c>
      <c r="CP70" s="20"/>
      <c r="CQ70" s="19"/>
      <c r="CR70" s="18"/>
      <c r="CS70" s="17"/>
      <c r="CT70" s="16">
        <f t="shared" si="186"/>
        <v>0</v>
      </c>
      <c r="CU70" s="16">
        <f t="shared" si="175"/>
        <v>0</v>
      </c>
      <c r="CW70" s="20"/>
      <c r="CX70" s="21"/>
      <c r="CY70" s="20" t="s">
        <v>78</v>
      </c>
      <c r="CZ70" s="20"/>
      <c r="DA70" s="19"/>
      <c r="DB70" s="18"/>
      <c r="DC70" s="17"/>
      <c r="DD70" s="16">
        <f t="shared" si="187"/>
        <v>0</v>
      </c>
      <c r="DE70" s="16">
        <f t="shared" si="176"/>
        <v>0</v>
      </c>
    </row>
    <row r="71" spans="1:109" ht="15.75" customHeight="1" outlineLevel="1" thickBot="1" x14ac:dyDescent="0.3">
      <c r="A71" s="20"/>
      <c r="B71" s="21"/>
      <c r="C71" s="20" t="s">
        <v>78</v>
      </c>
      <c r="D71" s="20"/>
      <c r="E71" s="19"/>
      <c r="F71" s="18"/>
      <c r="G71" s="17"/>
      <c r="H71" s="16">
        <f t="shared" si="177"/>
        <v>0</v>
      </c>
      <c r="I71" s="16">
        <f t="shared" si="166"/>
        <v>0</v>
      </c>
      <c r="K71" s="20"/>
      <c r="L71" s="21"/>
      <c r="M71" s="20" t="s">
        <v>78</v>
      </c>
      <c r="N71" s="20"/>
      <c r="O71" s="19"/>
      <c r="P71" s="18"/>
      <c r="Q71" s="17"/>
      <c r="R71" s="16">
        <f t="shared" si="178"/>
        <v>0</v>
      </c>
      <c r="S71" s="16">
        <f t="shared" si="167"/>
        <v>0</v>
      </c>
      <c r="U71" s="20"/>
      <c r="V71" s="21"/>
      <c r="W71" s="20" t="s">
        <v>78</v>
      </c>
      <c r="X71" s="20"/>
      <c r="Y71" s="19"/>
      <c r="Z71" s="18"/>
      <c r="AA71" s="17"/>
      <c r="AB71" s="16">
        <f t="shared" si="179"/>
        <v>0</v>
      </c>
      <c r="AC71" s="16">
        <f t="shared" si="168"/>
        <v>0</v>
      </c>
      <c r="AE71" s="20"/>
      <c r="AF71" s="21"/>
      <c r="AG71" s="20" t="s">
        <v>78</v>
      </c>
      <c r="AH71" s="20"/>
      <c r="AI71" s="19"/>
      <c r="AJ71" s="18"/>
      <c r="AK71" s="17"/>
      <c r="AL71" s="16">
        <f t="shared" si="188"/>
        <v>0</v>
      </c>
      <c r="AM71" s="16">
        <f t="shared" si="189"/>
        <v>0</v>
      </c>
      <c r="AO71" s="20"/>
      <c r="AP71" s="21"/>
      <c r="AQ71" s="20" t="s">
        <v>78</v>
      </c>
      <c r="AR71" s="20"/>
      <c r="AS71" s="19"/>
      <c r="AT71" s="18"/>
      <c r="AU71" s="17"/>
      <c r="AV71" s="16">
        <f t="shared" si="190"/>
        <v>0</v>
      </c>
      <c r="AW71" s="16">
        <f t="shared" si="191"/>
        <v>0</v>
      </c>
      <c r="AY71" s="20"/>
      <c r="AZ71" s="21"/>
      <c r="BA71" s="20" t="s">
        <v>78</v>
      </c>
      <c r="BB71" s="20"/>
      <c r="BC71" s="19"/>
      <c r="BD71" s="18"/>
      <c r="BE71" s="17"/>
      <c r="BF71" s="16">
        <f t="shared" si="192"/>
        <v>0</v>
      </c>
      <c r="BG71" s="16">
        <f t="shared" si="193"/>
        <v>0</v>
      </c>
      <c r="BI71" s="20"/>
      <c r="BJ71" s="21"/>
      <c r="BK71" s="20" t="s">
        <v>78</v>
      </c>
      <c r="BL71" s="20"/>
      <c r="BM71" s="19"/>
      <c r="BN71" s="18"/>
      <c r="BO71" s="17"/>
      <c r="BP71" s="16">
        <f t="shared" si="194"/>
        <v>0</v>
      </c>
      <c r="BQ71" s="16">
        <f t="shared" si="195"/>
        <v>0</v>
      </c>
      <c r="BS71" s="20"/>
      <c r="BT71" s="21"/>
      <c r="BU71" s="20" t="s">
        <v>78</v>
      </c>
      <c r="BV71" s="20"/>
      <c r="BW71" s="19"/>
      <c r="BX71" s="18"/>
      <c r="BY71" s="17"/>
      <c r="BZ71" s="16">
        <f t="shared" si="196"/>
        <v>0</v>
      </c>
      <c r="CA71" s="16">
        <f t="shared" si="197"/>
        <v>0</v>
      </c>
      <c r="CC71" s="20"/>
      <c r="CD71" s="21"/>
      <c r="CE71" s="20" t="s">
        <v>78</v>
      </c>
      <c r="CF71" s="20"/>
      <c r="CG71" s="19"/>
      <c r="CH71" s="18"/>
      <c r="CI71" s="17"/>
      <c r="CJ71" s="16">
        <f t="shared" si="198"/>
        <v>0</v>
      </c>
      <c r="CK71" s="16">
        <f t="shared" si="199"/>
        <v>0</v>
      </c>
      <c r="CM71" s="20"/>
      <c r="CN71" s="21"/>
      <c r="CO71" s="20" t="s">
        <v>78</v>
      </c>
      <c r="CP71" s="20"/>
      <c r="CQ71" s="19"/>
      <c r="CR71" s="18"/>
      <c r="CS71" s="17"/>
      <c r="CT71" s="16">
        <f t="shared" si="186"/>
        <v>0</v>
      </c>
      <c r="CU71" s="16">
        <f t="shared" si="175"/>
        <v>0</v>
      </c>
      <c r="CW71" s="20"/>
      <c r="CX71" s="21"/>
      <c r="CY71" s="20" t="s">
        <v>78</v>
      </c>
      <c r="CZ71" s="20"/>
      <c r="DA71" s="19"/>
      <c r="DB71" s="18"/>
      <c r="DC71" s="17"/>
      <c r="DD71" s="16">
        <f t="shared" si="187"/>
        <v>0</v>
      </c>
      <c r="DE71" s="16">
        <f t="shared" si="176"/>
        <v>0</v>
      </c>
    </row>
    <row r="72" spans="1:109" ht="15.75" customHeight="1" outlineLevel="1" x14ac:dyDescent="0.25">
      <c r="A72" s="51"/>
      <c r="B72" s="235" t="s">
        <v>25</v>
      </c>
      <c r="C72" s="236"/>
      <c r="D72" s="236"/>
      <c r="E72" s="236"/>
      <c r="F72" s="236"/>
      <c r="G72" s="237"/>
      <c r="H72" s="50">
        <f>SUM(H73:H78)</f>
        <v>0</v>
      </c>
      <c r="I72" s="50">
        <f>SUM(I73:I78)</f>
        <v>0</v>
      </c>
      <c r="K72" s="51"/>
      <c r="L72" s="235" t="s">
        <v>25</v>
      </c>
      <c r="M72" s="236"/>
      <c r="N72" s="236"/>
      <c r="O72" s="236"/>
      <c r="P72" s="236"/>
      <c r="Q72" s="237"/>
      <c r="R72" s="50">
        <f>SUM(R73:R78)</f>
        <v>0</v>
      </c>
      <c r="S72" s="50">
        <f>SUM(S73:S78)</f>
        <v>0</v>
      </c>
      <c r="U72" s="51"/>
      <c r="V72" s="235" t="s">
        <v>25</v>
      </c>
      <c r="W72" s="236"/>
      <c r="X72" s="236"/>
      <c r="Y72" s="236"/>
      <c r="Z72" s="236"/>
      <c r="AA72" s="237"/>
      <c r="AB72" s="50">
        <f>SUM(AB73:AB78)</f>
        <v>0</v>
      </c>
      <c r="AC72" s="50">
        <f>SUM(AC73:AC78)</f>
        <v>0</v>
      </c>
      <c r="AE72" s="51"/>
      <c r="AF72" s="235" t="s">
        <v>25</v>
      </c>
      <c r="AG72" s="236"/>
      <c r="AH72" s="236"/>
      <c r="AI72" s="236"/>
      <c r="AJ72" s="236"/>
      <c r="AK72" s="237"/>
      <c r="AL72" s="50">
        <f>SUM(AL73:AL78)</f>
        <v>0</v>
      </c>
      <c r="AM72" s="50">
        <f>SUM(AM73:AM78)</f>
        <v>0</v>
      </c>
      <c r="AO72" s="51"/>
      <c r="AP72" s="235" t="s">
        <v>25</v>
      </c>
      <c r="AQ72" s="236"/>
      <c r="AR72" s="236"/>
      <c r="AS72" s="236"/>
      <c r="AT72" s="236"/>
      <c r="AU72" s="237"/>
      <c r="AV72" s="50">
        <f>SUM(AV73:AV78)</f>
        <v>0</v>
      </c>
      <c r="AW72" s="50">
        <f>SUM(AW73:AW78)</f>
        <v>0</v>
      </c>
      <c r="AY72" s="51"/>
      <c r="AZ72" s="235" t="s">
        <v>25</v>
      </c>
      <c r="BA72" s="236"/>
      <c r="BB72" s="236"/>
      <c r="BC72" s="236"/>
      <c r="BD72" s="236"/>
      <c r="BE72" s="237"/>
      <c r="BF72" s="50">
        <f>SUM(BF73:BF78)</f>
        <v>0</v>
      </c>
      <c r="BG72" s="50">
        <f>SUM(BG73:BG78)</f>
        <v>0</v>
      </c>
      <c r="BI72" s="51"/>
      <c r="BJ72" s="235" t="s">
        <v>25</v>
      </c>
      <c r="BK72" s="236"/>
      <c r="BL72" s="236"/>
      <c r="BM72" s="236"/>
      <c r="BN72" s="236"/>
      <c r="BO72" s="237"/>
      <c r="BP72" s="50">
        <f>SUM(BP73:BP78)</f>
        <v>0</v>
      </c>
      <c r="BQ72" s="50">
        <f>SUM(BQ73:BQ78)</f>
        <v>0</v>
      </c>
      <c r="BS72" s="51"/>
      <c r="BT72" s="235" t="s">
        <v>25</v>
      </c>
      <c r="BU72" s="236"/>
      <c r="BV72" s="236"/>
      <c r="BW72" s="236"/>
      <c r="BX72" s="236"/>
      <c r="BY72" s="237"/>
      <c r="BZ72" s="50">
        <f>SUM(BZ73:BZ78)</f>
        <v>0</v>
      </c>
      <c r="CA72" s="50">
        <f>SUM(CA73:CA78)</f>
        <v>0</v>
      </c>
      <c r="CC72" s="51"/>
      <c r="CD72" s="235" t="s">
        <v>25</v>
      </c>
      <c r="CE72" s="236"/>
      <c r="CF72" s="236"/>
      <c r="CG72" s="236"/>
      <c r="CH72" s="236"/>
      <c r="CI72" s="237"/>
      <c r="CJ72" s="50">
        <f>SUM(CJ73:CJ78)</f>
        <v>0</v>
      </c>
      <c r="CK72" s="50">
        <f>SUM(CK73:CK78)</f>
        <v>0</v>
      </c>
      <c r="CM72" s="51"/>
      <c r="CN72" s="235" t="s">
        <v>25</v>
      </c>
      <c r="CO72" s="236"/>
      <c r="CP72" s="236"/>
      <c r="CQ72" s="236"/>
      <c r="CR72" s="236"/>
      <c r="CS72" s="237"/>
      <c r="CT72" s="50">
        <f>SUM(CT73:CT78)</f>
        <v>0</v>
      </c>
      <c r="CU72" s="50">
        <f>SUM(CU73:CU78)</f>
        <v>0</v>
      </c>
      <c r="CW72" s="51"/>
      <c r="CX72" s="235" t="s">
        <v>25</v>
      </c>
      <c r="CY72" s="236"/>
      <c r="CZ72" s="236"/>
      <c r="DA72" s="236"/>
      <c r="DB72" s="236"/>
      <c r="DC72" s="237"/>
      <c r="DD72" s="50">
        <f>SUM(DD73:DD78)</f>
        <v>0</v>
      </c>
      <c r="DE72" s="50">
        <f>SUM(DE73:DE78)</f>
        <v>0</v>
      </c>
    </row>
    <row r="73" spans="1:109" ht="17.25" customHeight="1" outlineLevel="1" x14ac:dyDescent="0.25">
      <c r="A73" s="20"/>
      <c r="B73" s="75"/>
      <c r="C73" s="20" t="s">
        <v>78</v>
      </c>
      <c r="D73" s="20"/>
      <c r="E73" s="52"/>
      <c r="F73" s="18"/>
      <c r="G73" s="74"/>
      <c r="H73" s="117">
        <f>(G73*F73)*19%</f>
        <v>0</v>
      </c>
      <c r="I73" s="117">
        <f t="shared" ref="I73:I78" si="200">(G73*F73)+H73</f>
        <v>0</v>
      </c>
      <c r="K73" s="20"/>
      <c r="L73" s="75"/>
      <c r="M73" s="20" t="s">
        <v>78</v>
      </c>
      <c r="N73" s="20"/>
      <c r="O73" s="52"/>
      <c r="P73" s="18"/>
      <c r="Q73" s="74"/>
      <c r="R73" s="117">
        <f>(Q73*P73)*19%</f>
        <v>0</v>
      </c>
      <c r="S73" s="117">
        <f t="shared" ref="S73:S78" si="201">(Q73*P73)+R73</f>
        <v>0</v>
      </c>
      <c r="U73" s="20"/>
      <c r="V73" s="75"/>
      <c r="W73" s="20" t="s">
        <v>78</v>
      </c>
      <c r="X73" s="20"/>
      <c r="Y73" s="52"/>
      <c r="Z73" s="18"/>
      <c r="AA73" s="74"/>
      <c r="AB73" s="117">
        <f>(AA73*Z73)*19%</f>
        <v>0</v>
      </c>
      <c r="AC73" s="117">
        <f t="shared" ref="AC73:AC78" si="202">(AA73*Z73)+AB73</f>
        <v>0</v>
      </c>
      <c r="AE73" s="20"/>
      <c r="AF73" s="75"/>
      <c r="AG73" s="20" t="s">
        <v>78</v>
      </c>
      <c r="AH73" s="20"/>
      <c r="AI73" s="52"/>
      <c r="AJ73" s="18"/>
      <c r="AK73" s="74"/>
      <c r="AL73" s="117">
        <f>(AK73*AJ73)*19%</f>
        <v>0</v>
      </c>
      <c r="AM73" s="117">
        <f t="shared" ref="AM73:AM78" si="203">(AK73*AJ73)+AL73</f>
        <v>0</v>
      </c>
      <c r="AO73" s="20"/>
      <c r="AP73" s="75"/>
      <c r="AQ73" s="20" t="s">
        <v>78</v>
      </c>
      <c r="AR73" s="20"/>
      <c r="AS73" s="52"/>
      <c r="AT73" s="18"/>
      <c r="AU73" s="74"/>
      <c r="AV73" s="117">
        <f>(AU73*AT73)*19%</f>
        <v>0</v>
      </c>
      <c r="AW73" s="117">
        <f t="shared" ref="AW73:AW78" si="204">(AU73*AT73)+AV73</f>
        <v>0</v>
      </c>
      <c r="AY73" s="20"/>
      <c r="AZ73" s="75"/>
      <c r="BA73" s="20" t="s">
        <v>78</v>
      </c>
      <c r="BB73" s="20"/>
      <c r="BC73" s="52"/>
      <c r="BD73" s="18"/>
      <c r="BE73" s="74"/>
      <c r="BF73" s="117">
        <f>(BE73*BD73)*19%</f>
        <v>0</v>
      </c>
      <c r="BG73" s="117">
        <f t="shared" ref="BG73:BG78" si="205">(BE73*BD73)+BF73</f>
        <v>0</v>
      </c>
      <c r="BI73" s="20"/>
      <c r="BJ73" s="75"/>
      <c r="BK73" s="20" t="s">
        <v>78</v>
      </c>
      <c r="BL73" s="20"/>
      <c r="BM73" s="52"/>
      <c r="BN73" s="18"/>
      <c r="BO73" s="74"/>
      <c r="BP73" s="117">
        <f>(BO73*BN73)*19%</f>
        <v>0</v>
      </c>
      <c r="BQ73" s="117">
        <f t="shared" ref="BQ73:BQ78" si="206">(BO73*BN73)+BP73</f>
        <v>0</v>
      </c>
      <c r="BS73" s="20"/>
      <c r="BT73" s="75"/>
      <c r="BU73" s="20" t="s">
        <v>78</v>
      </c>
      <c r="BV73" s="20"/>
      <c r="BW73" s="52"/>
      <c r="BX73" s="18"/>
      <c r="BY73" s="74"/>
      <c r="BZ73" s="117">
        <f>(BY73*BX73)*19%</f>
        <v>0</v>
      </c>
      <c r="CA73" s="117">
        <f t="shared" ref="CA73:CA78" si="207">(BY73*BX73)+BZ73</f>
        <v>0</v>
      </c>
      <c r="CC73" s="20"/>
      <c r="CD73" s="75"/>
      <c r="CE73" s="20" t="s">
        <v>78</v>
      </c>
      <c r="CF73" s="20"/>
      <c r="CG73" s="52"/>
      <c r="CH73" s="18"/>
      <c r="CI73" s="74"/>
      <c r="CJ73" s="117">
        <f>(CI73*CH73)*19%</f>
        <v>0</v>
      </c>
      <c r="CK73" s="117">
        <f t="shared" ref="CK73:CK78" si="208">(CI73*CH73)+CJ73</f>
        <v>0</v>
      </c>
      <c r="CM73" s="20"/>
      <c r="CN73" s="75"/>
      <c r="CO73" s="20" t="s">
        <v>78</v>
      </c>
      <c r="CP73" s="20"/>
      <c r="CQ73" s="52"/>
      <c r="CR73" s="18"/>
      <c r="CS73" s="74"/>
      <c r="CT73" s="117">
        <f>(CS73*CR73)*19%</f>
        <v>0</v>
      </c>
      <c r="CU73" s="117">
        <f t="shared" ref="CU73:CU78" si="209">(CS73*CR73)+CT73</f>
        <v>0</v>
      </c>
      <c r="CW73" s="20"/>
      <c r="CX73" s="75"/>
      <c r="CY73" s="20" t="s">
        <v>78</v>
      </c>
      <c r="CZ73" s="20"/>
      <c r="DA73" s="52"/>
      <c r="DB73" s="18"/>
      <c r="DC73" s="74"/>
      <c r="DD73" s="117">
        <f>(DC73*DB73)*19%</f>
        <v>0</v>
      </c>
      <c r="DE73" s="117">
        <f t="shared" ref="DE73:DE78" si="210">(DC73*DB73)+DD73</f>
        <v>0</v>
      </c>
    </row>
    <row r="74" spans="1:109" ht="17.25" customHeight="1" outlineLevel="1" x14ac:dyDescent="0.25">
      <c r="A74" s="20"/>
      <c r="B74" s="75"/>
      <c r="C74" s="20" t="s">
        <v>78</v>
      </c>
      <c r="D74" s="20"/>
      <c r="E74" s="52"/>
      <c r="F74" s="18"/>
      <c r="G74" s="74"/>
      <c r="H74" s="117">
        <f t="shared" ref="H74:H78" si="211">(G74*F74)*19%</f>
        <v>0</v>
      </c>
      <c r="I74" s="117">
        <f t="shared" si="200"/>
        <v>0</v>
      </c>
      <c r="K74" s="20"/>
      <c r="L74" s="75"/>
      <c r="M74" s="20" t="s">
        <v>78</v>
      </c>
      <c r="N74" s="20"/>
      <c r="O74" s="52"/>
      <c r="P74" s="18"/>
      <c r="Q74" s="74"/>
      <c r="R74" s="117">
        <f t="shared" ref="R74:R78" si="212">(Q74*P74)*19%</f>
        <v>0</v>
      </c>
      <c r="S74" s="117">
        <f t="shared" si="201"/>
        <v>0</v>
      </c>
      <c r="U74" s="20"/>
      <c r="V74" s="75"/>
      <c r="W74" s="20" t="s">
        <v>78</v>
      </c>
      <c r="X74" s="20"/>
      <c r="Y74" s="52"/>
      <c r="Z74" s="18"/>
      <c r="AA74" s="74"/>
      <c r="AB74" s="117">
        <f t="shared" ref="AB74:AB78" si="213">(AA74*Z74)*19%</f>
        <v>0</v>
      </c>
      <c r="AC74" s="117">
        <f t="shared" si="202"/>
        <v>0</v>
      </c>
      <c r="AE74" s="20"/>
      <c r="AF74" s="75"/>
      <c r="AG74" s="20" t="s">
        <v>78</v>
      </c>
      <c r="AH74" s="20"/>
      <c r="AI74" s="52"/>
      <c r="AJ74" s="18"/>
      <c r="AK74" s="74"/>
      <c r="AL74" s="117">
        <f t="shared" ref="AL74:AL78" si="214">(AK74*AJ74)*19%</f>
        <v>0</v>
      </c>
      <c r="AM74" s="117">
        <f t="shared" si="203"/>
        <v>0</v>
      </c>
      <c r="AO74" s="20"/>
      <c r="AP74" s="75"/>
      <c r="AQ74" s="20" t="s">
        <v>78</v>
      </c>
      <c r="AR74" s="20"/>
      <c r="AS74" s="52"/>
      <c r="AT74" s="18"/>
      <c r="AU74" s="74"/>
      <c r="AV74" s="117">
        <f t="shared" ref="AV74:AV78" si="215">(AU74*AT74)*19%</f>
        <v>0</v>
      </c>
      <c r="AW74" s="117">
        <f t="shared" si="204"/>
        <v>0</v>
      </c>
      <c r="AY74" s="20"/>
      <c r="AZ74" s="75"/>
      <c r="BA74" s="20" t="s">
        <v>78</v>
      </c>
      <c r="BB74" s="20"/>
      <c r="BC74" s="52"/>
      <c r="BD74" s="18"/>
      <c r="BE74" s="74"/>
      <c r="BF74" s="117">
        <f t="shared" ref="BF74:BF78" si="216">(BE74*BD74)*19%</f>
        <v>0</v>
      </c>
      <c r="BG74" s="117">
        <f t="shared" si="205"/>
        <v>0</v>
      </c>
      <c r="BI74" s="20"/>
      <c r="BJ74" s="75"/>
      <c r="BK74" s="20" t="s">
        <v>78</v>
      </c>
      <c r="BL74" s="20"/>
      <c r="BM74" s="52"/>
      <c r="BN74" s="18"/>
      <c r="BO74" s="74"/>
      <c r="BP74" s="117">
        <f t="shared" ref="BP74:BP78" si="217">(BO74*BN74)*19%</f>
        <v>0</v>
      </c>
      <c r="BQ74" s="117">
        <f t="shared" si="206"/>
        <v>0</v>
      </c>
      <c r="BS74" s="20"/>
      <c r="BT74" s="75"/>
      <c r="BU74" s="20" t="s">
        <v>78</v>
      </c>
      <c r="BV74" s="20"/>
      <c r="BW74" s="52"/>
      <c r="BX74" s="18"/>
      <c r="BY74" s="74"/>
      <c r="BZ74" s="117">
        <f t="shared" ref="BZ74:BZ78" si="218">(BY74*BX74)*19%</f>
        <v>0</v>
      </c>
      <c r="CA74" s="117">
        <f t="shared" si="207"/>
        <v>0</v>
      </c>
      <c r="CC74" s="20"/>
      <c r="CD74" s="75"/>
      <c r="CE74" s="20" t="s">
        <v>78</v>
      </c>
      <c r="CF74" s="20"/>
      <c r="CG74" s="52"/>
      <c r="CH74" s="18"/>
      <c r="CI74" s="74"/>
      <c r="CJ74" s="117">
        <f t="shared" ref="CJ74:CJ78" si="219">(CI74*CH74)*19%</f>
        <v>0</v>
      </c>
      <c r="CK74" s="117">
        <f t="shared" si="208"/>
        <v>0</v>
      </c>
      <c r="CM74" s="20"/>
      <c r="CN74" s="75"/>
      <c r="CO74" s="20" t="s">
        <v>78</v>
      </c>
      <c r="CP74" s="20"/>
      <c r="CQ74" s="52"/>
      <c r="CR74" s="18"/>
      <c r="CS74" s="74"/>
      <c r="CT74" s="117">
        <f t="shared" ref="CT74:CT78" si="220">(CS74*CR74)*19%</f>
        <v>0</v>
      </c>
      <c r="CU74" s="117">
        <f t="shared" si="209"/>
        <v>0</v>
      </c>
      <c r="CW74" s="20"/>
      <c r="CX74" s="75"/>
      <c r="CY74" s="20" t="s">
        <v>78</v>
      </c>
      <c r="CZ74" s="20"/>
      <c r="DA74" s="52"/>
      <c r="DB74" s="18"/>
      <c r="DC74" s="74"/>
      <c r="DD74" s="117">
        <f t="shared" ref="DD74:DD78" si="221">(DC74*DB74)*19%</f>
        <v>0</v>
      </c>
      <c r="DE74" s="117">
        <f t="shared" si="210"/>
        <v>0</v>
      </c>
    </row>
    <row r="75" spans="1:109" ht="17.25" customHeight="1" outlineLevel="1" x14ac:dyDescent="0.25">
      <c r="A75" s="20"/>
      <c r="B75" s="75"/>
      <c r="C75" s="20" t="s">
        <v>78</v>
      </c>
      <c r="D75" s="20"/>
      <c r="E75" s="52"/>
      <c r="F75" s="18"/>
      <c r="G75" s="74"/>
      <c r="H75" s="117">
        <f t="shared" si="211"/>
        <v>0</v>
      </c>
      <c r="I75" s="117">
        <f t="shared" si="200"/>
        <v>0</v>
      </c>
      <c r="K75" s="20"/>
      <c r="L75" s="75"/>
      <c r="M75" s="20" t="s">
        <v>78</v>
      </c>
      <c r="N75" s="20"/>
      <c r="O75" s="52"/>
      <c r="P75" s="18"/>
      <c r="Q75" s="74"/>
      <c r="R75" s="117">
        <f t="shared" si="212"/>
        <v>0</v>
      </c>
      <c r="S75" s="117">
        <f t="shared" si="201"/>
        <v>0</v>
      </c>
      <c r="U75" s="20"/>
      <c r="V75" s="75"/>
      <c r="W75" s="20" t="s">
        <v>78</v>
      </c>
      <c r="X75" s="20"/>
      <c r="Y75" s="52"/>
      <c r="Z75" s="18"/>
      <c r="AA75" s="74"/>
      <c r="AB75" s="117">
        <f t="shared" si="213"/>
        <v>0</v>
      </c>
      <c r="AC75" s="117">
        <f t="shared" si="202"/>
        <v>0</v>
      </c>
      <c r="AE75" s="20"/>
      <c r="AF75" s="75"/>
      <c r="AG75" s="20" t="s">
        <v>78</v>
      </c>
      <c r="AH75" s="20"/>
      <c r="AI75" s="52"/>
      <c r="AJ75" s="18"/>
      <c r="AK75" s="74"/>
      <c r="AL75" s="117">
        <f t="shared" si="214"/>
        <v>0</v>
      </c>
      <c r="AM75" s="117">
        <f t="shared" si="203"/>
        <v>0</v>
      </c>
      <c r="AO75" s="20"/>
      <c r="AP75" s="75"/>
      <c r="AQ75" s="20" t="s">
        <v>78</v>
      </c>
      <c r="AR75" s="20"/>
      <c r="AS75" s="52"/>
      <c r="AT75" s="18"/>
      <c r="AU75" s="74"/>
      <c r="AV75" s="117">
        <f t="shared" si="215"/>
        <v>0</v>
      </c>
      <c r="AW75" s="117">
        <f t="shared" si="204"/>
        <v>0</v>
      </c>
      <c r="AY75" s="20"/>
      <c r="AZ75" s="75"/>
      <c r="BA75" s="20" t="s">
        <v>78</v>
      </c>
      <c r="BB75" s="20"/>
      <c r="BC75" s="52"/>
      <c r="BD75" s="18"/>
      <c r="BE75" s="74"/>
      <c r="BF75" s="117">
        <f t="shared" si="216"/>
        <v>0</v>
      </c>
      <c r="BG75" s="117">
        <f t="shared" si="205"/>
        <v>0</v>
      </c>
      <c r="BI75" s="20"/>
      <c r="BJ75" s="75"/>
      <c r="BK75" s="20" t="s">
        <v>78</v>
      </c>
      <c r="BL75" s="20"/>
      <c r="BM75" s="52"/>
      <c r="BN75" s="18"/>
      <c r="BO75" s="74"/>
      <c r="BP75" s="117">
        <f t="shared" si="217"/>
        <v>0</v>
      </c>
      <c r="BQ75" s="117">
        <f t="shared" si="206"/>
        <v>0</v>
      </c>
      <c r="BS75" s="20"/>
      <c r="BT75" s="75"/>
      <c r="BU75" s="20" t="s">
        <v>78</v>
      </c>
      <c r="BV75" s="20"/>
      <c r="BW75" s="52"/>
      <c r="BX75" s="18"/>
      <c r="BY75" s="74"/>
      <c r="BZ75" s="117">
        <f t="shared" si="218"/>
        <v>0</v>
      </c>
      <c r="CA75" s="117">
        <f t="shared" si="207"/>
        <v>0</v>
      </c>
      <c r="CC75" s="20"/>
      <c r="CD75" s="75"/>
      <c r="CE75" s="20" t="s">
        <v>78</v>
      </c>
      <c r="CF75" s="20"/>
      <c r="CG75" s="52"/>
      <c r="CH75" s="18"/>
      <c r="CI75" s="74"/>
      <c r="CJ75" s="117">
        <f t="shared" si="219"/>
        <v>0</v>
      </c>
      <c r="CK75" s="117">
        <f t="shared" si="208"/>
        <v>0</v>
      </c>
      <c r="CM75" s="20"/>
      <c r="CN75" s="75"/>
      <c r="CO75" s="20" t="s">
        <v>78</v>
      </c>
      <c r="CP75" s="20"/>
      <c r="CQ75" s="52"/>
      <c r="CR75" s="18"/>
      <c r="CS75" s="74"/>
      <c r="CT75" s="117">
        <f t="shared" si="220"/>
        <v>0</v>
      </c>
      <c r="CU75" s="117">
        <f t="shared" si="209"/>
        <v>0</v>
      </c>
      <c r="CW75" s="20"/>
      <c r="CX75" s="75"/>
      <c r="CY75" s="20" t="s">
        <v>78</v>
      </c>
      <c r="CZ75" s="20"/>
      <c r="DA75" s="52"/>
      <c r="DB75" s="18"/>
      <c r="DC75" s="74"/>
      <c r="DD75" s="117">
        <f t="shared" si="221"/>
        <v>0</v>
      </c>
      <c r="DE75" s="117">
        <f t="shared" si="210"/>
        <v>0</v>
      </c>
    </row>
    <row r="76" spans="1:109" ht="17.25" customHeight="1" outlineLevel="1" x14ac:dyDescent="0.25">
      <c r="A76" s="20"/>
      <c r="B76" s="75"/>
      <c r="C76" s="20" t="s">
        <v>78</v>
      </c>
      <c r="D76" s="20"/>
      <c r="E76" s="52"/>
      <c r="F76" s="18"/>
      <c r="G76" s="74"/>
      <c r="H76" s="117">
        <f t="shared" si="211"/>
        <v>0</v>
      </c>
      <c r="I76" s="117">
        <f t="shared" si="200"/>
        <v>0</v>
      </c>
      <c r="K76" s="20"/>
      <c r="L76" s="75"/>
      <c r="M76" s="20" t="s">
        <v>78</v>
      </c>
      <c r="N76" s="20"/>
      <c r="O76" s="52"/>
      <c r="P76" s="18"/>
      <c r="Q76" s="74"/>
      <c r="R76" s="117">
        <f t="shared" si="212"/>
        <v>0</v>
      </c>
      <c r="S76" s="117">
        <f t="shared" si="201"/>
        <v>0</v>
      </c>
      <c r="U76" s="20"/>
      <c r="V76" s="75"/>
      <c r="W76" s="20" t="s">
        <v>78</v>
      </c>
      <c r="X76" s="20"/>
      <c r="Y76" s="52"/>
      <c r="Z76" s="18"/>
      <c r="AA76" s="74"/>
      <c r="AB76" s="117">
        <f t="shared" si="213"/>
        <v>0</v>
      </c>
      <c r="AC76" s="117">
        <f t="shared" si="202"/>
        <v>0</v>
      </c>
      <c r="AE76" s="20"/>
      <c r="AF76" s="75"/>
      <c r="AG76" s="20" t="s">
        <v>78</v>
      </c>
      <c r="AH76" s="20"/>
      <c r="AI76" s="52"/>
      <c r="AJ76" s="18"/>
      <c r="AK76" s="74"/>
      <c r="AL76" s="117">
        <f t="shared" si="214"/>
        <v>0</v>
      </c>
      <c r="AM76" s="117">
        <f t="shared" si="203"/>
        <v>0</v>
      </c>
      <c r="AO76" s="20"/>
      <c r="AP76" s="75"/>
      <c r="AQ76" s="20" t="s">
        <v>78</v>
      </c>
      <c r="AR76" s="20"/>
      <c r="AS76" s="52"/>
      <c r="AT76" s="18"/>
      <c r="AU76" s="74"/>
      <c r="AV76" s="117">
        <f t="shared" si="215"/>
        <v>0</v>
      </c>
      <c r="AW76" s="117">
        <f t="shared" si="204"/>
        <v>0</v>
      </c>
      <c r="AY76" s="20"/>
      <c r="AZ76" s="75"/>
      <c r="BA76" s="20" t="s">
        <v>78</v>
      </c>
      <c r="BB76" s="20"/>
      <c r="BC76" s="52"/>
      <c r="BD76" s="18"/>
      <c r="BE76" s="74"/>
      <c r="BF76" s="117">
        <f t="shared" si="216"/>
        <v>0</v>
      </c>
      <c r="BG76" s="117">
        <f t="shared" si="205"/>
        <v>0</v>
      </c>
      <c r="BI76" s="20"/>
      <c r="BJ76" s="75"/>
      <c r="BK76" s="20" t="s">
        <v>78</v>
      </c>
      <c r="BL76" s="20"/>
      <c r="BM76" s="52"/>
      <c r="BN76" s="18"/>
      <c r="BO76" s="74"/>
      <c r="BP76" s="117">
        <f t="shared" si="217"/>
        <v>0</v>
      </c>
      <c r="BQ76" s="117">
        <f t="shared" si="206"/>
        <v>0</v>
      </c>
      <c r="BS76" s="20"/>
      <c r="BT76" s="75"/>
      <c r="BU76" s="20" t="s">
        <v>78</v>
      </c>
      <c r="BV76" s="20"/>
      <c r="BW76" s="52"/>
      <c r="BX76" s="18"/>
      <c r="BY76" s="74"/>
      <c r="BZ76" s="117">
        <f t="shared" si="218"/>
        <v>0</v>
      </c>
      <c r="CA76" s="117">
        <f t="shared" si="207"/>
        <v>0</v>
      </c>
      <c r="CC76" s="20"/>
      <c r="CD76" s="75"/>
      <c r="CE76" s="20" t="s">
        <v>78</v>
      </c>
      <c r="CF76" s="20"/>
      <c r="CG76" s="52"/>
      <c r="CH76" s="18"/>
      <c r="CI76" s="74"/>
      <c r="CJ76" s="117">
        <f t="shared" si="219"/>
        <v>0</v>
      </c>
      <c r="CK76" s="117">
        <f t="shared" si="208"/>
        <v>0</v>
      </c>
      <c r="CM76" s="20"/>
      <c r="CN76" s="75"/>
      <c r="CO76" s="20" t="s">
        <v>78</v>
      </c>
      <c r="CP76" s="20"/>
      <c r="CQ76" s="52"/>
      <c r="CR76" s="18"/>
      <c r="CS76" s="74"/>
      <c r="CT76" s="117">
        <f t="shared" si="220"/>
        <v>0</v>
      </c>
      <c r="CU76" s="117">
        <f t="shared" si="209"/>
        <v>0</v>
      </c>
      <c r="CW76" s="20"/>
      <c r="CX76" s="75"/>
      <c r="CY76" s="20" t="s">
        <v>78</v>
      </c>
      <c r="CZ76" s="20"/>
      <c r="DA76" s="52"/>
      <c r="DB76" s="18"/>
      <c r="DC76" s="74"/>
      <c r="DD76" s="117">
        <f t="shared" si="221"/>
        <v>0</v>
      </c>
      <c r="DE76" s="117">
        <f t="shared" si="210"/>
        <v>0</v>
      </c>
    </row>
    <row r="77" spans="1:109" ht="17.25" customHeight="1" outlineLevel="1" x14ac:dyDescent="0.25">
      <c r="A77" s="20"/>
      <c r="B77" s="75"/>
      <c r="C77" s="20" t="s">
        <v>78</v>
      </c>
      <c r="D77" s="20"/>
      <c r="E77" s="52"/>
      <c r="F77" s="18"/>
      <c r="G77" s="74"/>
      <c r="H77" s="117">
        <f t="shared" si="211"/>
        <v>0</v>
      </c>
      <c r="I77" s="117">
        <f t="shared" si="200"/>
        <v>0</v>
      </c>
      <c r="K77" s="20"/>
      <c r="L77" s="75"/>
      <c r="M77" s="20" t="s">
        <v>78</v>
      </c>
      <c r="N77" s="20"/>
      <c r="O77" s="52"/>
      <c r="P77" s="18"/>
      <c r="Q77" s="74"/>
      <c r="R77" s="117">
        <f t="shared" si="212"/>
        <v>0</v>
      </c>
      <c r="S77" s="117">
        <f t="shared" si="201"/>
        <v>0</v>
      </c>
      <c r="U77" s="20"/>
      <c r="V77" s="75"/>
      <c r="W77" s="20" t="s">
        <v>78</v>
      </c>
      <c r="X77" s="20"/>
      <c r="Y77" s="52"/>
      <c r="Z77" s="18"/>
      <c r="AA77" s="74"/>
      <c r="AB77" s="117">
        <f t="shared" si="213"/>
        <v>0</v>
      </c>
      <c r="AC77" s="117">
        <f t="shared" si="202"/>
        <v>0</v>
      </c>
      <c r="AE77" s="20"/>
      <c r="AF77" s="75"/>
      <c r="AG77" s="20" t="s">
        <v>78</v>
      </c>
      <c r="AH77" s="20"/>
      <c r="AI77" s="52"/>
      <c r="AJ77" s="18"/>
      <c r="AK77" s="74"/>
      <c r="AL77" s="117">
        <f t="shared" si="214"/>
        <v>0</v>
      </c>
      <c r="AM77" s="117">
        <f t="shared" si="203"/>
        <v>0</v>
      </c>
      <c r="AO77" s="20"/>
      <c r="AP77" s="75"/>
      <c r="AQ77" s="20" t="s">
        <v>78</v>
      </c>
      <c r="AR77" s="20"/>
      <c r="AS77" s="52"/>
      <c r="AT77" s="18"/>
      <c r="AU77" s="74"/>
      <c r="AV77" s="117">
        <f t="shared" si="215"/>
        <v>0</v>
      </c>
      <c r="AW77" s="117">
        <f t="shared" si="204"/>
        <v>0</v>
      </c>
      <c r="AY77" s="20"/>
      <c r="AZ77" s="75"/>
      <c r="BA77" s="20" t="s">
        <v>78</v>
      </c>
      <c r="BB77" s="20"/>
      <c r="BC77" s="52"/>
      <c r="BD77" s="18"/>
      <c r="BE77" s="74"/>
      <c r="BF77" s="117">
        <f t="shared" si="216"/>
        <v>0</v>
      </c>
      <c r="BG77" s="117">
        <f t="shared" si="205"/>
        <v>0</v>
      </c>
      <c r="BI77" s="20"/>
      <c r="BJ77" s="75"/>
      <c r="BK77" s="20" t="s">
        <v>78</v>
      </c>
      <c r="BL77" s="20"/>
      <c r="BM77" s="52"/>
      <c r="BN77" s="18"/>
      <c r="BO77" s="74"/>
      <c r="BP77" s="117">
        <f t="shared" si="217"/>
        <v>0</v>
      </c>
      <c r="BQ77" s="117">
        <f t="shared" si="206"/>
        <v>0</v>
      </c>
      <c r="BS77" s="20"/>
      <c r="BT77" s="75"/>
      <c r="BU77" s="20" t="s">
        <v>78</v>
      </c>
      <c r="BV77" s="20"/>
      <c r="BW77" s="52"/>
      <c r="BX77" s="18"/>
      <c r="BY77" s="74"/>
      <c r="BZ77" s="117">
        <f t="shared" si="218"/>
        <v>0</v>
      </c>
      <c r="CA77" s="117">
        <f t="shared" si="207"/>
        <v>0</v>
      </c>
      <c r="CC77" s="20"/>
      <c r="CD77" s="75"/>
      <c r="CE77" s="20" t="s">
        <v>78</v>
      </c>
      <c r="CF77" s="20"/>
      <c r="CG77" s="52"/>
      <c r="CH77" s="18"/>
      <c r="CI77" s="74"/>
      <c r="CJ77" s="117">
        <f t="shared" si="219"/>
        <v>0</v>
      </c>
      <c r="CK77" s="117">
        <f t="shared" si="208"/>
        <v>0</v>
      </c>
      <c r="CM77" s="20"/>
      <c r="CN77" s="75"/>
      <c r="CO77" s="20" t="s">
        <v>78</v>
      </c>
      <c r="CP77" s="20"/>
      <c r="CQ77" s="52"/>
      <c r="CR77" s="18"/>
      <c r="CS77" s="74"/>
      <c r="CT77" s="117">
        <f t="shared" si="220"/>
        <v>0</v>
      </c>
      <c r="CU77" s="117">
        <f t="shared" si="209"/>
        <v>0</v>
      </c>
      <c r="CW77" s="20"/>
      <c r="CX77" s="75"/>
      <c r="CY77" s="20" t="s">
        <v>78</v>
      </c>
      <c r="CZ77" s="20"/>
      <c r="DA77" s="52"/>
      <c r="DB77" s="18"/>
      <c r="DC77" s="74"/>
      <c r="DD77" s="117">
        <f t="shared" si="221"/>
        <v>0</v>
      </c>
      <c r="DE77" s="117">
        <f t="shared" si="210"/>
        <v>0</v>
      </c>
    </row>
    <row r="78" spans="1:109" ht="15.75" customHeight="1" outlineLevel="1" thickBot="1" x14ac:dyDescent="0.3">
      <c r="A78" s="20"/>
      <c r="B78" s="21"/>
      <c r="C78" s="20" t="s">
        <v>78</v>
      </c>
      <c r="D78" s="77"/>
      <c r="E78" s="52"/>
      <c r="F78" s="18"/>
      <c r="G78" s="17"/>
      <c r="H78" s="16">
        <f t="shared" si="211"/>
        <v>0</v>
      </c>
      <c r="I78" s="16">
        <f t="shared" si="200"/>
        <v>0</v>
      </c>
      <c r="K78" s="20"/>
      <c r="L78" s="21"/>
      <c r="M78" s="20" t="s">
        <v>78</v>
      </c>
      <c r="N78" s="77"/>
      <c r="O78" s="52"/>
      <c r="P78" s="18"/>
      <c r="Q78" s="17"/>
      <c r="R78" s="16">
        <f t="shared" si="212"/>
        <v>0</v>
      </c>
      <c r="S78" s="16">
        <f t="shared" si="201"/>
        <v>0</v>
      </c>
      <c r="U78" s="20"/>
      <c r="V78" s="21"/>
      <c r="W78" s="20" t="s">
        <v>78</v>
      </c>
      <c r="X78" s="77"/>
      <c r="Y78" s="52"/>
      <c r="Z78" s="18"/>
      <c r="AA78" s="17"/>
      <c r="AB78" s="16">
        <f t="shared" si="213"/>
        <v>0</v>
      </c>
      <c r="AC78" s="16">
        <f t="shared" si="202"/>
        <v>0</v>
      </c>
      <c r="AE78" s="20"/>
      <c r="AF78" s="21"/>
      <c r="AG78" s="20" t="s">
        <v>78</v>
      </c>
      <c r="AH78" s="77"/>
      <c r="AI78" s="52"/>
      <c r="AJ78" s="18"/>
      <c r="AK78" s="17"/>
      <c r="AL78" s="16">
        <f t="shared" si="214"/>
        <v>0</v>
      </c>
      <c r="AM78" s="16">
        <f t="shared" si="203"/>
        <v>0</v>
      </c>
      <c r="AO78" s="20"/>
      <c r="AP78" s="21"/>
      <c r="AQ78" s="20" t="s">
        <v>78</v>
      </c>
      <c r="AR78" s="77"/>
      <c r="AS78" s="52"/>
      <c r="AT78" s="18"/>
      <c r="AU78" s="17"/>
      <c r="AV78" s="16">
        <f t="shared" si="215"/>
        <v>0</v>
      </c>
      <c r="AW78" s="16">
        <f t="shared" si="204"/>
        <v>0</v>
      </c>
      <c r="AY78" s="20"/>
      <c r="AZ78" s="21"/>
      <c r="BA78" s="20" t="s">
        <v>78</v>
      </c>
      <c r="BB78" s="77"/>
      <c r="BC78" s="52"/>
      <c r="BD78" s="18"/>
      <c r="BE78" s="17"/>
      <c r="BF78" s="16">
        <f t="shared" si="216"/>
        <v>0</v>
      </c>
      <c r="BG78" s="16">
        <f t="shared" si="205"/>
        <v>0</v>
      </c>
      <c r="BI78" s="20"/>
      <c r="BJ78" s="21"/>
      <c r="BK78" s="20" t="s">
        <v>78</v>
      </c>
      <c r="BL78" s="77"/>
      <c r="BM78" s="52"/>
      <c r="BN78" s="18"/>
      <c r="BO78" s="17"/>
      <c r="BP78" s="16">
        <f t="shared" si="217"/>
        <v>0</v>
      </c>
      <c r="BQ78" s="16">
        <f t="shared" si="206"/>
        <v>0</v>
      </c>
      <c r="BS78" s="20"/>
      <c r="BT78" s="21"/>
      <c r="BU78" s="20" t="s">
        <v>78</v>
      </c>
      <c r="BV78" s="77"/>
      <c r="BW78" s="52"/>
      <c r="BX78" s="18"/>
      <c r="BY78" s="17"/>
      <c r="BZ78" s="16">
        <f t="shared" si="218"/>
        <v>0</v>
      </c>
      <c r="CA78" s="16">
        <f t="shared" si="207"/>
        <v>0</v>
      </c>
      <c r="CC78" s="20"/>
      <c r="CD78" s="21"/>
      <c r="CE78" s="20" t="s">
        <v>78</v>
      </c>
      <c r="CF78" s="77"/>
      <c r="CG78" s="52"/>
      <c r="CH78" s="18"/>
      <c r="CI78" s="17"/>
      <c r="CJ78" s="16">
        <f t="shared" si="219"/>
        <v>0</v>
      </c>
      <c r="CK78" s="16">
        <f t="shared" si="208"/>
        <v>0</v>
      </c>
      <c r="CM78" s="20"/>
      <c r="CN78" s="21"/>
      <c r="CO78" s="20" t="s">
        <v>78</v>
      </c>
      <c r="CP78" s="77"/>
      <c r="CQ78" s="52"/>
      <c r="CR78" s="18"/>
      <c r="CS78" s="17"/>
      <c r="CT78" s="16">
        <f t="shared" si="220"/>
        <v>0</v>
      </c>
      <c r="CU78" s="16">
        <f t="shared" si="209"/>
        <v>0</v>
      </c>
      <c r="CW78" s="20"/>
      <c r="CX78" s="21"/>
      <c r="CY78" s="20" t="s">
        <v>78</v>
      </c>
      <c r="CZ78" s="77"/>
      <c r="DA78" s="52"/>
      <c r="DB78" s="18"/>
      <c r="DC78" s="17"/>
      <c r="DD78" s="16">
        <f t="shared" si="221"/>
        <v>0</v>
      </c>
      <c r="DE78" s="16">
        <f t="shared" si="210"/>
        <v>0</v>
      </c>
    </row>
    <row r="79" spans="1:109" ht="15.75" customHeight="1" outlineLevel="1" x14ac:dyDescent="0.25">
      <c r="A79" s="51"/>
      <c r="B79" s="235" t="s">
        <v>26</v>
      </c>
      <c r="C79" s="236"/>
      <c r="D79" s="236"/>
      <c r="E79" s="236"/>
      <c r="F79" s="236"/>
      <c r="G79" s="237"/>
      <c r="H79" s="50">
        <f>SUM(H80:H85)</f>
        <v>0</v>
      </c>
      <c r="I79" s="50">
        <f>SUM(I80:I85)</f>
        <v>0</v>
      </c>
      <c r="K79" s="51"/>
      <c r="L79" s="235" t="s">
        <v>26</v>
      </c>
      <c r="M79" s="236"/>
      <c r="N79" s="236"/>
      <c r="O79" s="236"/>
      <c r="P79" s="236"/>
      <c r="Q79" s="237"/>
      <c r="R79" s="50">
        <f>SUM(R80:R85)</f>
        <v>0</v>
      </c>
      <c r="S79" s="50">
        <f>SUM(S80:S85)</f>
        <v>0</v>
      </c>
      <c r="U79" s="51"/>
      <c r="V79" s="235" t="s">
        <v>26</v>
      </c>
      <c r="W79" s="236"/>
      <c r="X79" s="236"/>
      <c r="Y79" s="236"/>
      <c r="Z79" s="236"/>
      <c r="AA79" s="237"/>
      <c r="AB79" s="50">
        <f>SUM(AB80:AB85)</f>
        <v>1900000</v>
      </c>
      <c r="AC79" s="50">
        <f>SUM(AC80:AC85)</f>
        <v>11900000</v>
      </c>
      <c r="AE79" s="51"/>
      <c r="AF79" s="235" t="s">
        <v>26</v>
      </c>
      <c r="AG79" s="236"/>
      <c r="AH79" s="236"/>
      <c r="AI79" s="236"/>
      <c r="AJ79" s="236"/>
      <c r="AK79" s="237"/>
      <c r="AL79" s="50">
        <f>SUM(AL80:AL85)</f>
        <v>1900000</v>
      </c>
      <c r="AM79" s="50">
        <f>SUM(AM80:AM85)</f>
        <v>11900000</v>
      </c>
      <c r="AO79" s="51"/>
      <c r="AP79" s="235" t="s">
        <v>26</v>
      </c>
      <c r="AQ79" s="236"/>
      <c r="AR79" s="236"/>
      <c r="AS79" s="236"/>
      <c r="AT79" s="236"/>
      <c r="AU79" s="237"/>
      <c r="AV79" s="50">
        <f>SUM(AV80:AV85)</f>
        <v>1900000</v>
      </c>
      <c r="AW79" s="50">
        <f>SUM(AW80:AW85)</f>
        <v>11900000</v>
      </c>
      <c r="AY79" s="51"/>
      <c r="AZ79" s="235" t="s">
        <v>26</v>
      </c>
      <c r="BA79" s="236"/>
      <c r="BB79" s="236"/>
      <c r="BC79" s="236"/>
      <c r="BD79" s="236"/>
      <c r="BE79" s="237"/>
      <c r="BF79" s="50">
        <f>SUM(BF80:BF85)</f>
        <v>0</v>
      </c>
      <c r="BG79" s="50">
        <f>SUM(BG80:BG85)</f>
        <v>0</v>
      </c>
      <c r="BI79" s="51"/>
      <c r="BJ79" s="235" t="s">
        <v>26</v>
      </c>
      <c r="BK79" s="236"/>
      <c r="BL79" s="236"/>
      <c r="BM79" s="236"/>
      <c r="BN79" s="236"/>
      <c r="BO79" s="237"/>
      <c r="BP79" s="50">
        <f>SUM(BP80:BP85)</f>
        <v>0</v>
      </c>
      <c r="BQ79" s="50">
        <f>SUM(BQ80:BQ85)</f>
        <v>0</v>
      </c>
      <c r="BS79" s="51"/>
      <c r="BT79" s="235" t="s">
        <v>26</v>
      </c>
      <c r="BU79" s="236"/>
      <c r="BV79" s="236"/>
      <c r="BW79" s="236"/>
      <c r="BX79" s="236"/>
      <c r="BY79" s="237"/>
      <c r="BZ79" s="50">
        <f>SUM(BZ80:BZ85)</f>
        <v>0</v>
      </c>
      <c r="CA79" s="50">
        <f>SUM(CA80:CA85)</f>
        <v>0</v>
      </c>
      <c r="CC79" s="51"/>
      <c r="CD79" s="235" t="s">
        <v>26</v>
      </c>
      <c r="CE79" s="236"/>
      <c r="CF79" s="236"/>
      <c r="CG79" s="236"/>
      <c r="CH79" s="236"/>
      <c r="CI79" s="237"/>
      <c r="CJ79" s="50">
        <f>SUM(CJ80:CJ85)</f>
        <v>0</v>
      </c>
      <c r="CK79" s="50">
        <f>SUM(CK80:CK85)</f>
        <v>0</v>
      </c>
      <c r="CM79" s="51"/>
      <c r="CN79" s="235" t="s">
        <v>26</v>
      </c>
      <c r="CO79" s="236"/>
      <c r="CP79" s="236"/>
      <c r="CQ79" s="236"/>
      <c r="CR79" s="236"/>
      <c r="CS79" s="237"/>
      <c r="CT79" s="50">
        <f>SUM(CT80:CT85)</f>
        <v>0</v>
      </c>
      <c r="CU79" s="50">
        <f>SUM(CU80:CU85)</f>
        <v>0</v>
      </c>
      <c r="CW79" s="51"/>
      <c r="CX79" s="235" t="s">
        <v>26</v>
      </c>
      <c r="CY79" s="236"/>
      <c r="CZ79" s="236"/>
      <c r="DA79" s="236"/>
      <c r="DB79" s="236"/>
      <c r="DC79" s="237"/>
      <c r="DD79" s="50">
        <f>SUM(DD80:DD85)</f>
        <v>0</v>
      </c>
      <c r="DE79" s="50">
        <f>SUM(DE80:DE85)</f>
        <v>0</v>
      </c>
    </row>
    <row r="80" spans="1:109" s="11" customFormat="1" ht="43.5" customHeight="1" outlineLevel="1" x14ac:dyDescent="0.25">
      <c r="A80" s="149"/>
      <c r="B80" s="140"/>
      <c r="C80" s="149" t="s">
        <v>78</v>
      </c>
      <c r="D80" s="149"/>
      <c r="E80" s="168"/>
      <c r="F80" s="151"/>
      <c r="G80" s="152"/>
      <c r="H80" s="169">
        <f>(G80*F80)*19%</f>
        <v>0</v>
      </c>
      <c r="I80" s="169">
        <f t="shared" ref="I80:I85" si="222">(G80*F80)+H80</f>
        <v>0</v>
      </c>
      <c r="K80" s="149"/>
      <c r="L80" s="140"/>
      <c r="M80" s="149" t="s">
        <v>78</v>
      </c>
      <c r="N80" s="149"/>
      <c r="O80" s="168"/>
      <c r="P80" s="151"/>
      <c r="Q80" s="152"/>
      <c r="R80" s="169">
        <f>(Q80*P80)*19%</f>
        <v>0</v>
      </c>
      <c r="S80" s="169">
        <f t="shared" ref="S80:S85" si="223">(Q80*P80)+R80</f>
        <v>0</v>
      </c>
      <c r="U80" s="149"/>
      <c r="V80" s="140" t="s">
        <v>108</v>
      </c>
      <c r="W80" s="149" t="s">
        <v>78</v>
      </c>
      <c r="X80" s="149" t="s">
        <v>80</v>
      </c>
      <c r="Y80" s="150" t="s">
        <v>87</v>
      </c>
      <c r="Z80" s="151">
        <v>1</v>
      </c>
      <c r="AA80" s="152">
        <v>10000000</v>
      </c>
      <c r="AB80" s="169">
        <f>(AA80*Z80)*19%</f>
        <v>1900000</v>
      </c>
      <c r="AC80" s="169">
        <f t="shared" ref="AC80:AC85" si="224">(AA80*Z80)+AB80</f>
        <v>11900000</v>
      </c>
      <c r="AE80" s="149"/>
      <c r="AF80" s="140" t="s">
        <v>109</v>
      </c>
      <c r="AG80" s="149" t="s">
        <v>78</v>
      </c>
      <c r="AH80" s="149" t="s">
        <v>80</v>
      </c>
      <c r="AI80" s="150" t="s">
        <v>87</v>
      </c>
      <c r="AJ80" s="151">
        <v>1</v>
      </c>
      <c r="AK80" s="152">
        <v>10000000</v>
      </c>
      <c r="AL80" s="169">
        <f>(AK80*AJ80)*19%</f>
        <v>1900000</v>
      </c>
      <c r="AM80" s="169">
        <f t="shared" ref="AM80" si="225">(AK80*AJ80)+AL80</f>
        <v>11900000</v>
      </c>
      <c r="AO80" s="149"/>
      <c r="AP80" s="140" t="s">
        <v>108</v>
      </c>
      <c r="AQ80" s="149" t="s">
        <v>78</v>
      </c>
      <c r="AR80" s="149" t="s">
        <v>80</v>
      </c>
      <c r="AS80" s="150" t="s">
        <v>87</v>
      </c>
      <c r="AT80" s="151">
        <v>1</v>
      </c>
      <c r="AU80" s="152">
        <v>10000000</v>
      </c>
      <c r="AV80" s="169">
        <f>(AU80*AT80)*19%</f>
        <v>1900000</v>
      </c>
      <c r="AW80" s="169">
        <f t="shared" ref="AW80" si="226">(AU80*AT80)+AV80</f>
        <v>11900000</v>
      </c>
      <c r="AY80" s="149"/>
      <c r="AZ80" s="140"/>
      <c r="BA80" s="149" t="s">
        <v>78</v>
      </c>
      <c r="BB80" s="149"/>
      <c r="BC80" s="168"/>
      <c r="BD80" s="151"/>
      <c r="BE80" s="152"/>
      <c r="BF80" s="169">
        <f>(BE80*BD80)*19%</f>
        <v>0</v>
      </c>
      <c r="BG80" s="169">
        <f t="shared" ref="BG80:BG85" si="227">(BE80*BD80)+BF80</f>
        <v>0</v>
      </c>
      <c r="BI80" s="149"/>
      <c r="BJ80" s="140"/>
      <c r="BK80" s="149" t="s">
        <v>78</v>
      </c>
      <c r="BL80" s="149"/>
      <c r="BM80" s="168"/>
      <c r="BN80" s="151"/>
      <c r="BO80" s="152"/>
      <c r="BP80" s="169">
        <f>(BO80*BN80)*19%</f>
        <v>0</v>
      </c>
      <c r="BQ80" s="169">
        <f t="shared" ref="BQ80:BQ85" si="228">(BO80*BN80)+BP80</f>
        <v>0</v>
      </c>
      <c r="BS80" s="149"/>
      <c r="BT80" s="140"/>
      <c r="BU80" s="149" t="s">
        <v>78</v>
      </c>
      <c r="BV80" s="149"/>
      <c r="BW80" s="168"/>
      <c r="BX80" s="151"/>
      <c r="BY80" s="152"/>
      <c r="BZ80" s="169">
        <f>(BY80*BX80)*19%</f>
        <v>0</v>
      </c>
      <c r="CA80" s="169">
        <f t="shared" ref="CA80:CA85" si="229">(BY80*BX80)+BZ80</f>
        <v>0</v>
      </c>
      <c r="CC80" s="149"/>
      <c r="CD80" s="140"/>
      <c r="CE80" s="149" t="s">
        <v>78</v>
      </c>
      <c r="CF80" s="149"/>
      <c r="CG80" s="168"/>
      <c r="CH80" s="151"/>
      <c r="CI80" s="152"/>
      <c r="CJ80" s="169">
        <f>(CI80*CH80)*19%</f>
        <v>0</v>
      </c>
      <c r="CK80" s="169">
        <f t="shared" ref="CK80:CK85" si="230">(CI80*CH80)+CJ80</f>
        <v>0</v>
      </c>
      <c r="CM80" s="149"/>
      <c r="CN80" s="140"/>
      <c r="CO80" s="149" t="s">
        <v>78</v>
      </c>
      <c r="CP80" s="149"/>
      <c r="CQ80" s="168"/>
      <c r="CR80" s="151"/>
      <c r="CS80" s="152"/>
      <c r="CT80" s="169">
        <f>(CS80*CR80)*19%</f>
        <v>0</v>
      </c>
      <c r="CU80" s="169">
        <f t="shared" ref="CU80:CU85" si="231">(CS80*CR80)+CT80</f>
        <v>0</v>
      </c>
      <c r="CW80" s="149"/>
      <c r="CX80" s="140"/>
      <c r="CY80" s="149" t="s">
        <v>78</v>
      </c>
      <c r="CZ80" s="149"/>
      <c r="DA80" s="168"/>
      <c r="DB80" s="151"/>
      <c r="DC80" s="152"/>
      <c r="DD80" s="169">
        <f>(DC80*DB80)*19%</f>
        <v>0</v>
      </c>
      <c r="DE80" s="169">
        <f t="shared" ref="DE80:DE85" si="232">(DC80*DB80)+DD80</f>
        <v>0</v>
      </c>
    </row>
    <row r="81" spans="1:109" ht="15.75" customHeight="1" outlineLevel="1" x14ac:dyDescent="0.25">
      <c r="A81" s="20"/>
      <c r="B81" s="21"/>
      <c r="C81" s="20" t="s">
        <v>78</v>
      </c>
      <c r="D81" s="20"/>
      <c r="E81" s="19"/>
      <c r="F81" s="18"/>
      <c r="G81" s="17"/>
      <c r="H81" s="16">
        <f t="shared" ref="H81:H85" si="233">(G81*F81)*19%</f>
        <v>0</v>
      </c>
      <c r="I81" s="16">
        <f t="shared" si="222"/>
        <v>0</v>
      </c>
      <c r="K81" s="20"/>
      <c r="L81" s="21"/>
      <c r="M81" s="20" t="s">
        <v>78</v>
      </c>
      <c r="N81" s="20"/>
      <c r="O81" s="19"/>
      <c r="P81" s="18"/>
      <c r="Q81" s="17"/>
      <c r="R81" s="16">
        <f t="shared" ref="R81:R85" si="234">(Q81*P81)*19%</f>
        <v>0</v>
      </c>
      <c r="S81" s="16">
        <f t="shared" si="223"/>
        <v>0</v>
      </c>
      <c r="U81" s="20"/>
      <c r="V81" s="21"/>
      <c r="W81" s="20" t="s">
        <v>78</v>
      </c>
      <c r="X81" s="20"/>
      <c r="Y81" s="19"/>
      <c r="Z81" s="18"/>
      <c r="AA81" s="17"/>
      <c r="AB81" s="16">
        <f t="shared" ref="AB81:AB85" si="235">(AA81*Z81)*19%</f>
        <v>0</v>
      </c>
      <c r="AC81" s="16">
        <f t="shared" si="224"/>
        <v>0</v>
      </c>
      <c r="AE81" s="20"/>
      <c r="AF81" s="21"/>
      <c r="AG81" s="20" t="s">
        <v>78</v>
      </c>
      <c r="AH81" s="20"/>
      <c r="AI81" s="19"/>
      <c r="AJ81" s="18"/>
      <c r="AK81" s="17"/>
      <c r="AL81" s="16">
        <f t="shared" ref="AL81:AL85" si="236">(AK81*AJ81)*19%</f>
        <v>0</v>
      </c>
      <c r="AM81" s="16">
        <f t="shared" ref="AM81:AM85" si="237">(AK81*AJ81)+AL81</f>
        <v>0</v>
      </c>
      <c r="AO81" s="20"/>
      <c r="AP81" s="21"/>
      <c r="AQ81" s="20" t="s">
        <v>78</v>
      </c>
      <c r="AR81" s="20"/>
      <c r="AS81" s="19"/>
      <c r="AT81" s="18"/>
      <c r="AU81" s="17"/>
      <c r="AV81" s="16">
        <f t="shared" ref="AV81:AV85" si="238">(AU81*AT81)*19%</f>
        <v>0</v>
      </c>
      <c r="AW81" s="16">
        <f t="shared" ref="AW81:AW85" si="239">(AU81*AT81)+AV81</f>
        <v>0</v>
      </c>
      <c r="AY81" s="20"/>
      <c r="AZ81" s="21"/>
      <c r="BA81" s="20" t="s">
        <v>78</v>
      </c>
      <c r="BB81" s="20"/>
      <c r="BC81" s="19"/>
      <c r="BD81" s="18"/>
      <c r="BE81" s="17"/>
      <c r="BF81" s="16">
        <f t="shared" ref="BF81:BF85" si="240">(BE81*BD81)*19%</f>
        <v>0</v>
      </c>
      <c r="BG81" s="16">
        <f t="shared" si="227"/>
        <v>0</v>
      </c>
      <c r="BI81" s="20"/>
      <c r="BJ81" s="21"/>
      <c r="BK81" s="20" t="s">
        <v>78</v>
      </c>
      <c r="BL81" s="20"/>
      <c r="BM81" s="19"/>
      <c r="BN81" s="18"/>
      <c r="BO81" s="17"/>
      <c r="BP81" s="16">
        <f t="shared" ref="BP81:BP85" si="241">(BO81*BN81)*19%</f>
        <v>0</v>
      </c>
      <c r="BQ81" s="16">
        <f t="shared" si="228"/>
        <v>0</v>
      </c>
      <c r="BS81" s="20"/>
      <c r="BT81" s="21"/>
      <c r="BU81" s="20" t="s">
        <v>78</v>
      </c>
      <c r="BV81" s="20"/>
      <c r="BW81" s="19"/>
      <c r="BX81" s="18"/>
      <c r="BY81" s="17"/>
      <c r="BZ81" s="16">
        <f t="shared" ref="BZ81:BZ85" si="242">(BY81*BX81)*19%</f>
        <v>0</v>
      </c>
      <c r="CA81" s="16">
        <f t="shared" si="229"/>
        <v>0</v>
      </c>
      <c r="CC81" s="20"/>
      <c r="CD81" s="21"/>
      <c r="CE81" s="20" t="s">
        <v>78</v>
      </c>
      <c r="CF81" s="20"/>
      <c r="CG81" s="19"/>
      <c r="CH81" s="18"/>
      <c r="CI81" s="17"/>
      <c r="CJ81" s="16">
        <f t="shared" ref="CJ81:CJ85" si="243">(CI81*CH81)*19%</f>
        <v>0</v>
      </c>
      <c r="CK81" s="16">
        <f t="shared" si="230"/>
        <v>0</v>
      </c>
      <c r="CM81" s="20"/>
      <c r="CN81" s="21"/>
      <c r="CO81" s="20" t="s">
        <v>78</v>
      </c>
      <c r="CP81" s="20"/>
      <c r="CQ81" s="19"/>
      <c r="CR81" s="18"/>
      <c r="CS81" s="17"/>
      <c r="CT81" s="16">
        <f t="shared" ref="CT81:CT85" si="244">(CS81*CR81)*19%</f>
        <v>0</v>
      </c>
      <c r="CU81" s="16">
        <f t="shared" si="231"/>
        <v>0</v>
      </c>
      <c r="CW81" s="20"/>
      <c r="CX81" s="21"/>
      <c r="CY81" s="20" t="s">
        <v>78</v>
      </c>
      <c r="CZ81" s="20"/>
      <c r="DA81" s="19"/>
      <c r="DB81" s="18"/>
      <c r="DC81" s="17"/>
      <c r="DD81" s="16">
        <f t="shared" ref="DD81:DD85" si="245">(DC81*DB81)*19%</f>
        <v>0</v>
      </c>
      <c r="DE81" s="16">
        <f t="shared" si="232"/>
        <v>0</v>
      </c>
    </row>
    <row r="82" spans="1:109" ht="15.75" customHeight="1" outlineLevel="1" x14ac:dyDescent="0.25">
      <c r="A82" s="20"/>
      <c r="B82" s="21"/>
      <c r="C82" s="20" t="s">
        <v>78</v>
      </c>
      <c r="D82" s="20"/>
      <c r="E82" s="19"/>
      <c r="F82" s="18"/>
      <c r="G82" s="17"/>
      <c r="H82" s="16">
        <f t="shared" si="233"/>
        <v>0</v>
      </c>
      <c r="I82" s="16">
        <f t="shared" si="222"/>
        <v>0</v>
      </c>
      <c r="K82" s="20"/>
      <c r="L82" s="21"/>
      <c r="M82" s="20" t="s">
        <v>78</v>
      </c>
      <c r="N82" s="20"/>
      <c r="O82" s="19"/>
      <c r="P82" s="18"/>
      <c r="Q82" s="17"/>
      <c r="R82" s="16">
        <f t="shared" si="234"/>
        <v>0</v>
      </c>
      <c r="S82" s="16">
        <f t="shared" si="223"/>
        <v>0</v>
      </c>
      <c r="U82" s="20"/>
      <c r="V82" s="21"/>
      <c r="W82" s="20" t="s">
        <v>78</v>
      </c>
      <c r="X82" s="20"/>
      <c r="Y82" s="19"/>
      <c r="Z82" s="18"/>
      <c r="AA82" s="17"/>
      <c r="AB82" s="16">
        <f t="shared" si="235"/>
        <v>0</v>
      </c>
      <c r="AC82" s="16">
        <f t="shared" si="224"/>
        <v>0</v>
      </c>
      <c r="AE82" s="20"/>
      <c r="AF82" s="21"/>
      <c r="AG82" s="20" t="s">
        <v>78</v>
      </c>
      <c r="AH82" s="20"/>
      <c r="AI82" s="19"/>
      <c r="AJ82" s="18"/>
      <c r="AK82" s="17"/>
      <c r="AL82" s="16">
        <f t="shared" si="236"/>
        <v>0</v>
      </c>
      <c r="AM82" s="16">
        <f t="shared" si="237"/>
        <v>0</v>
      </c>
      <c r="AO82" s="20"/>
      <c r="AP82" s="21"/>
      <c r="AQ82" s="20" t="s">
        <v>78</v>
      </c>
      <c r="AR82" s="20"/>
      <c r="AS82" s="19"/>
      <c r="AT82" s="18"/>
      <c r="AU82" s="17"/>
      <c r="AV82" s="16">
        <f t="shared" si="238"/>
        <v>0</v>
      </c>
      <c r="AW82" s="16">
        <f t="shared" si="239"/>
        <v>0</v>
      </c>
      <c r="AY82" s="20"/>
      <c r="AZ82" s="21"/>
      <c r="BA82" s="20" t="s">
        <v>78</v>
      </c>
      <c r="BB82" s="20"/>
      <c r="BC82" s="19"/>
      <c r="BD82" s="18"/>
      <c r="BE82" s="17"/>
      <c r="BF82" s="16">
        <f t="shared" si="240"/>
        <v>0</v>
      </c>
      <c r="BG82" s="16">
        <f t="shared" si="227"/>
        <v>0</v>
      </c>
      <c r="BI82" s="20"/>
      <c r="BJ82" s="21"/>
      <c r="BK82" s="20" t="s">
        <v>78</v>
      </c>
      <c r="BL82" s="20"/>
      <c r="BM82" s="19"/>
      <c r="BN82" s="18"/>
      <c r="BO82" s="17"/>
      <c r="BP82" s="16">
        <f t="shared" si="241"/>
        <v>0</v>
      </c>
      <c r="BQ82" s="16">
        <f t="shared" si="228"/>
        <v>0</v>
      </c>
      <c r="BS82" s="20"/>
      <c r="BT82" s="21"/>
      <c r="BU82" s="20" t="s">
        <v>78</v>
      </c>
      <c r="BV82" s="20"/>
      <c r="BW82" s="19"/>
      <c r="BX82" s="18"/>
      <c r="BY82" s="17"/>
      <c r="BZ82" s="16">
        <f t="shared" si="242"/>
        <v>0</v>
      </c>
      <c r="CA82" s="16">
        <f t="shared" si="229"/>
        <v>0</v>
      </c>
      <c r="CC82" s="20"/>
      <c r="CD82" s="21"/>
      <c r="CE82" s="20" t="s">
        <v>78</v>
      </c>
      <c r="CF82" s="20"/>
      <c r="CG82" s="19"/>
      <c r="CH82" s="18"/>
      <c r="CI82" s="17"/>
      <c r="CJ82" s="16">
        <f t="shared" si="243"/>
        <v>0</v>
      </c>
      <c r="CK82" s="16">
        <f t="shared" si="230"/>
        <v>0</v>
      </c>
      <c r="CM82" s="20"/>
      <c r="CN82" s="21"/>
      <c r="CO82" s="20" t="s">
        <v>78</v>
      </c>
      <c r="CP82" s="20"/>
      <c r="CQ82" s="19"/>
      <c r="CR82" s="18"/>
      <c r="CS82" s="17"/>
      <c r="CT82" s="16">
        <f t="shared" si="244"/>
        <v>0</v>
      </c>
      <c r="CU82" s="16">
        <f t="shared" si="231"/>
        <v>0</v>
      </c>
      <c r="CW82" s="20"/>
      <c r="CX82" s="21"/>
      <c r="CY82" s="20" t="s">
        <v>78</v>
      </c>
      <c r="CZ82" s="20"/>
      <c r="DA82" s="19"/>
      <c r="DB82" s="18"/>
      <c r="DC82" s="17"/>
      <c r="DD82" s="16">
        <f t="shared" si="245"/>
        <v>0</v>
      </c>
      <c r="DE82" s="16">
        <f t="shared" si="232"/>
        <v>0</v>
      </c>
    </row>
    <row r="83" spans="1:109" ht="15.75" customHeight="1" outlineLevel="1" x14ac:dyDescent="0.25">
      <c r="A83" s="20"/>
      <c r="B83" s="21"/>
      <c r="C83" s="20" t="s">
        <v>78</v>
      </c>
      <c r="D83" s="20"/>
      <c r="E83" s="19"/>
      <c r="F83" s="18"/>
      <c r="G83" s="17"/>
      <c r="H83" s="16">
        <f t="shared" si="233"/>
        <v>0</v>
      </c>
      <c r="I83" s="16">
        <f t="shared" si="222"/>
        <v>0</v>
      </c>
      <c r="K83" s="20"/>
      <c r="L83" s="21"/>
      <c r="M83" s="20" t="s">
        <v>78</v>
      </c>
      <c r="N83" s="20"/>
      <c r="O83" s="19"/>
      <c r="P83" s="18"/>
      <c r="Q83" s="17"/>
      <c r="R83" s="16">
        <f t="shared" si="234"/>
        <v>0</v>
      </c>
      <c r="S83" s="16">
        <f t="shared" si="223"/>
        <v>0</v>
      </c>
      <c r="U83" s="20"/>
      <c r="V83" s="21"/>
      <c r="W83" s="20" t="s">
        <v>78</v>
      </c>
      <c r="X83" s="20"/>
      <c r="Y83" s="19"/>
      <c r="Z83" s="18"/>
      <c r="AA83" s="17"/>
      <c r="AB83" s="16">
        <f t="shared" si="235"/>
        <v>0</v>
      </c>
      <c r="AC83" s="16">
        <f t="shared" si="224"/>
        <v>0</v>
      </c>
      <c r="AE83" s="20"/>
      <c r="AF83" s="21"/>
      <c r="AG83" s="20" t="s">
        <v>78</v>
      </c>
      <c r="AH83" s="20"/>
      <c r="AI83" s="19"/>
      <c r="AJ83" s="18"/>
      <c r="AK83" s="17"/>
      <c r="AL83" s="16">
        <f t="shared" si="236"/>
        <v>0</v>
      </c>
      <c r="AM83" s="16">
        <f t="shared" si="237"/>
        <v>0</v>
      </c>
      <c r="AO83" s="20"/>
      <c r="AP83" s="21"/>
      <c r="AQ83" s="20" t="s">
        <v>78</v>
      </c>
      <c r="AR83" s="20"/>
      <c r="AS83" s="19"/>
      <c r="AT83" s="18"/>
      <c r="AU83" s="17"/>
      <c r="AV83" s="16">
        <f t="shared" si="238"/>
        <v>0</v>
      </c>
      <c r="AW83" s="16">
        <f t="shared" si="239"/>
        <v>0</v>
      </c>
      <c r="AY83" s="20"/>
      <c r="AZ83" s="21"/>
      <c r="BA83" s="20" t="s">
        <v>78</v>
      </c>
      <c r="BB83" s="20"/>
      <c r="BC83" s="19"/>
      <c r="BD83" s="18"/>
      <c r="BE83" s="17"/>
      <c r="BF83" s="16">
        <f t="shared" si="240"/>
        <v>0</v>
      </c>
      <c r="BG83" s="16">
        <f t="shared" si="227"/>
        <v>0</v>
      </c>
      <c r="BI83" s="20"/>
      <c r="BJ83" s="21"/>
      <c r="BK83" s="20" t="s">
        <v>78</v>
      </c>
      <c r="BL83" s="20"/>
      <c r="BM83" s="19"/>
      <c r="BN83" s="18"/>
      <c r="BO83" s="17"/>
      <c r="BP83" s="16">
        <f t="shared" si="241"/>
        <v>0</v>
      </c>
      <c r="BQ83" s="16">
        <f t="shared" si="228"/>
        <v>0</v>
      </c>
      <c r="BS83" s="20"/>
      <c r="BT83" s="21"/>
      <c r="BU83" s="20" t="s">
        <v>78</v>
      </c>
      <c r="BV83" s="20"/>
      <c r="BW83" s="19"/>
      <c r="BX83" s="18"/>
      <c r="BY83" s="17"/>
      <c r="BZ83" s="16">
        <f t="shared" si="242"/>
        <v>0</v>
      </c>
      <c r="CA83" s="16">
        <f t="shared" si="229"/>
        <v>0</v>
      </c>
      <c r="CC83" s="20"/>
      <c r="CD83" s="21"/>
      <c r="CE83" s="20" t="s">
        <v>78</v>
      </c>
      <c r="CF83" s="20"/>
      <c r="CG83" s="19"/>
      <c r="CH83" s="18"/>
      <c r="CI83" s="17"/>
      <c r="CJ83" s="16">
        <f t="shared" si="243"/>
        <v>0</v>
      </c>
      <c r="CK83" s="16">
        <f t="shared" si="230"/>
        <v>0</v>
      </c>
      <c r="CM83" s="20"/>
      <c r="CN83" s="21"/>
      <c r="CO83" s="20" t="s">
        <v>78</v>
      </c>
      <c r="CP83" s="20"/>
      <c r="CQ83" s="19"/>
      <c r="CR83" s="18"/>
      <c r="CS83" s="17"/>
      <c r="CT83" s="16">
        <f t="shared" si="244"/>
        <v>0</v>
      </c>
      <c r="CU83" s="16">
        <f t="shared" si="231"/>
        <v>0</v>
      </c>
      <c r="CW83" s="20"/>
      <c r="CX83" s="21"/>
      <c r="CY83" s="20" t="s">
        <v>78</v>
      </c>
      <c r="CZ83" s="20"/>
      <c r="DA83" s="19"/>
      <c r="DB83" s="18"/>
      <c r="DC83" s="17"/>
      <c r="DD83" s="16">
        <f t="shared" si="245"/>
        <v>0</v>
      </c>
      <c r="DE83" s="16">
        <f t="shared" si="232"/>
        <v>0</v>
      </c>
    </row>
    <row r="84" spans="1:109" ht="15.75" customHeight="1" outlineLevel="1" x14ac:dyDescent="0.25">
      <c r="A84" s="20"/>
      <c r="B84" s="21"/>
      <c r="C84" s="20" t="s">
        <v>78</v>
      </c>
      <c r="D84" s="20"/>
      <c r="E84" s="19"/>
      <c r="F84" s="18"/>
      <c r="G84" s="17"/>
      <c r="H84" s="16">
        <f t="shared" si="233"/>
        <v>0</v>
      </c>
      <c r="I84" s="16">
        <f t="shared" si="222"/>
        <v>0</v>
      </c>
      <c r="K84" s="20"/>
      <c r="L84" s="21"/>
      <c r="M84" s="20" t="s">
        <v>78</v>
      </c>
      <c r="N84" s="20"/>
      <c r="O84" s="19"/>
      <c r="P84" s="18"/>
      <c r="Q84" s="17"/>
      <c r="R84" s="16">
        <f t="shared" si="234"/>
        <v>0</v>
      </c>
      <c r="S84" s="16">
        <f t="shared" si="223"/>
        <v>0</v>
      </c>
      <c r="U84" s="20"/>
      <c r="V84" s="21"/>
      <c r="W84" s="20" t="s">
        <v>78</v>
      </c>
      <c r="X84" s="20"/>
      <c r="Y84" s="19"/>
      <c r="Z84" s="18"/>
      <c r="AA84" s="17"/>
      <c r="AB84" s="16">
        <f t="shared" si="235"/>
        <v>0</v>
      </c>
      <c r="AC84" s="16">
        <f t="shared" si="224"/>
        <v>0</v>
      </c>
      <c r="AE84" s="20"/>
      <c r="AF84" s="21"/>
      <c r="AG84" s="20" t="s">
        <v>78</v>
      </c>
      <c r="AH84" s="20"/>
      <c r="AI84" s="19"/>
      <c r="AJ84" s="18"/>
      <c r="AK84" s="17"/>
      <c r="AL84" s="16">
        <f t="shared" si="236"/>
        <v>0</v>
      </c>
      <c r="AM84" s="16">
        <f t="shared" si="237"/>
        <v>0</v>
      </c>
      <c r="AO84" s="20"/>
      <c r="AP84" s="21"/>
      <c r="AQ84" s="20" t="s">
        <v>78</v>
      </c>
      <c r="AR84" s="20"/>
      <c r="AS84" s="19"/>
      <c r="AT84" s="18"/>
      <c r="AU84" s="17"/>
      <c r="AV84" s="16">
        <f t="shared" si="238"/>
        <v>0</v>
      </c>
      <c r="AW84" s="16">
        <f t="shared" si="239"/>
        <v>0</v>
      </c>
      <c r="AY84" s="20"/>
      <c r="AZ84" s="21"/>
      <c r="BA84" s="20" t="s">
        <v>78</v>
      </c>
      <c r="BB84" s="20"/>
      <c r="BC84" s="19"/>
      <c r="BD84" s="18"/>
      <c r="BE84" s="17"/>
      <c r="BF84" s="16">
        <f t="shared" si="240"/>
        <v>0</v>
      </c>
      <c r="BG84" s="16">
        <f t="shared" si="227"/>
        <v>0</v>
      </c>
      <c r="BI84" s="20"/>
      <c r="BJ84" s="21"/>
      <c r="BK84" s="20" t="s">
        <v>78</v>
      </c>
      <c r="BL84" s="20"/>
      <c r="BM84" s="19"/>
      <c r="BN84" s="18"/>
      <c r="BO84" s="17"/>
      <c r="BP84" s="16">
        <f t="shared" si="241"/>
        <v>0</v>
      </c>
      <c r="BQ84" s="16">
        <f t="shared" si="228"/>
        <v>0</v>
      </c>
      <c r="BS84" s="20"/>
      <c r="BT84" s="21"/>
      <c r="BU84" s="20" t="s">
        <v>78</v>
      </c>
      <c r="BV84" s="20"/>
      <c r="BW84" s="19"/>
      <c r="BX84" s="18"/>
      <c r="BY84" s="17"/>
      <c r="BZ84" s="16">
        <f t="shared" si="242"/>
        <v>0</v>
      </c>
      <c r="CA84" s="16">
        <f t="shared" si="229"/>
        <v>0</v>
      </c>
      <c r="CC84" s="20"/>
      <c r="CD84" s="21"/>
      <c r="CE84" s="20" t="s">
        <v>78</v>
      </c>
      <c r="CF84" s="20"/>
      <c r="CG84" s="19"/>
      <c r="CH84" s="18"/>
      <c r="CI84" s="17"/>
      <c r="CJ84" s="16">
        <f t="shared" si="243"/>
        <v>0</v>
      </c>
      <c r="CK84" s="16">
        <f t="shared" si="230"/>
        <v>0</v>
      </c>
      <c r="CM84" s="20"/>
      <c r="CN84" s="21"/>
      <c r="CO84" s="20" t="s">
        <v>78</v>
      </c>
      <c r="CP84" s="20"/>
      <c r="CQ84" s="19"/>
      <c r="CR84" s="18"/>
      <c r="CS84" s="17"/>
      <c r="CT84" s="16">
        <f t="shared" si="244"/>
        <v>0</v>
      </c>
      <c r="CU84" s="16">
        <f t="shared" si="231"/>
        <v>0</v>
      </c>
      <c r="CW84" s="20"/>
      <c r="CX84" s="21"/>
      <c r="CY84" s="20" t="s">
        <v>78</v>
      </c>
      <c r="CZ84" s="20"/>
      <c r="DA84" s="19"/>
      <c r="DB84" s="18"/>
      <c r="DC84" s="17"/>
      <c r="DD84" s="16">
        <f t="shared" si="245"/>
        <v>0</v>
      </c>
      <c r="DE84" s="16">
        <f t="shared" si="232"/>
        <v>0</v>
      </c>
    </row>
    <row r="85" spans="1:109" ht="15.75" customHeight="1" outlineLevel="1" thickBot="1" x14ac:dyDescent="0.3">
      <c r="A85" s="20"/>
      <c r="B85" s="21"/>
      <c r="C85" s="20" t="s">
        <v>78</v>
      </c>
      <c r="D85" s="20"/>
      <c r="E85" s="19"/>
      <c r="F85" s="18"/>
      <c r="G85" s="17"/>
      <c r="H85" s="16">
        <f t="shared" si="233"/>
        <v>0</v>
      </c>
      <c r="I85" s="16">
        <f t="shared" si="222"/>
        <v>0</v>
      </c>
      <c r="K85" s="20"/>
      <c r="L85" s="21"/>
      <c r="M85" s="20" t="s">
        <v>78</v>
      </c>
      <c r="N85" s="20"/>
      <c r="O85" s="19"/>
      <c r="P85" s="18"/>
      <c r="Q85" s="17"/>
      <c r="R85" s="16">
        <f t="shared" si="234"/>
        <v>0</v>
      </c>
      <c r="S85" s="16">
        <f t="shared" si="223"/>
        <v>0</v>
      </c>
      <c r="U85" s="20"/>
      <c r="V85" s="21"/>
      <c r="W85" s="20" t="s">
        <v>78</v>
      </c>
      <c r="X85" s="20"/>
      <c r="Y85" s="19"/>
      <c r="Z85" s="18"/>
      <c r="AA85" s="17"/>
      <c r="AB85" s="16">
        <f t="shared" si="235"/>
        <v>0</v>
      </c>
      <c r="AC85" s="16">
        <f t="shared" si="224"/>
        <v>0</v>
      </c>
      <c r="AE85" s="20"/>
      <c r="AF85" s="21"/>
      <c r="AG85" s="20" t="s">
        <v>78</v>
      </c>
      <c r="AH85" s="20"/>
      <c r="AI85" s="19"/>
      <c r="AJ85" s="18"/>
      <c r="AK85" s="17"/>
      <c r="AL85" s="16">
        <f t="shared" si="236"/>
        <v>0</v>
      </c>
      <c r="AM85" s="16">
        <f t="shared" si="237"/>
        <v>0</v>
      </c>
      <c r="AO85" s="20"/>
      <c r="AP85" s="21"/>
      <c r="AQ85" s="20" t="s">
        <v>78</v>
      </c>
      <c r="AR85" s="20"/>
      <c r="AS85" s="19"/>
      <c r="AT85" s="18"/>
      <c r="AU85" s="17"/>
      <c r="AV85" s="16">
        <f t="shared" si="238"/>
        <v>0</v>
      </c>
      <c r="AW85" s="16">
        <f t="shared" si="239"/>
        <v>0</v>
      </c>
      <c r="AY85" s="20"/>
      <c r="AZ85" s="21"/>
      <c r="BA85" s="20" t="s">
        <v>78</v>
      </c>
      <c r="BB85" s="20"/>
      <c r="BC85" s="19"/>
      <c r="BD85" s="18"/>
      <c r="BE85" s="17"/>
      <c r="BF85" s="16">
        <f t="shared" si="240"/>
        <v>0</v>
      </c>
      <c r="BG85" s="16">
        <f t="shared" si="227"/>
        <v>0</v>
      </c>
      <c r="BI85" s="20"/>
      <c r="BJ85" s="21"/>
      <c r="BK85" s="20" t="s">
        <v>78</v>
      </c>
      <c r="BL85" s="20"/>
      <c r="BM85" s="19"/>
      <c r="BN85" s="18"/>
      <c r="BO85" s="17"/>
      <c r="BP85" s="16">
        <f t="shared" si="241"/>
        <v>0</v>
      </c>
      <c r="BQ85" s="16">
        <f t="shared" si="228"/>
        <v>0</v>
      </c>
      <c r="BS85" s="20"/>
      <c r="BT85" s="21"/>
      <c r="BU85" s="20" t="s">
        <v>78</v>
      </c>
      <c r="BV85" s="20"/>
      <c r="BW85" s="19"/>
      <c r="BX85" s="18"/>
      <c r="BY85" s="17"/>
      <c r="BZ85" s="16">
        <f t="shared" si="242"/>
        <v>0</v>
      </c>
      <c r="CA85" s="16">
        <f t="shared" si="229"/>
        <v>0</v>
      </c>
      <c r="CC85" s="20"/>
      <c r="CD85" s="21"/>
      <c r="CE85" s="20" t="s">
        <v>78</v>
      </c>
      <c r="CF85" s="20"/>
      <c r="CG85" s="19"/>
      <c r="CH85" s="18"/>
      <c r="CI85" s="17"/>
      <c r="CJ85" s="16">
        <f t="shared" si="243"/>
        <v>0</v>
      </c>
      <c r="CK85" s="16">
        <f t="shared" si="230"/>
        <v>0</v>
      </c>
      <c r="CM85" s="20"/>
      <c r="CN85" s="21"/>
      <c r="CO85" s="20" t="s">
        <v>78</v>
      </c>
      <c r="CP85" s="20"/>
      <c r="CQ85" s="19"/>
      <c r="CR85" s="18"/>
      <c r="CS85" s="17"/>
      <c r="CT85" s="16">
        <f t="shared" si="244"/>
        <v>0</v>
      </c>
      <c r="CU85" s="16">
        <f t="shared" si="231"/>
        <v>0</v>
      </c>
      <c r="CW85" s="20"/>
      <c r="CX85" s="21"/>
      <c r="CY85" s="20" t="s">
        <v>78</v>
      </c>
      <c r="CZ85" s="20"/>
      <c r="DA85" s="19"/>
      <c r="DB85" s="18"/>
      <c r="DC85" s="17"/>
      <c r="DD85" s="16">
        <f t="shared" si="245"/>
        <v>0</v>
      </c>
      <c r="DE85" s="16">
        <f t="shared" si="232"/>
        <v>0</v>
      </c>
    </row>
    <row r="86" spans="1:109" ht="15.75" customHeight="1" outlineLevel="1" x14ac:dyDescent="0.25">
      <c r="A86" s="51"/>
      <c r="B86" s="235" t="s">
        <v>27</v>
      </c>
      <c r="C86" s="236"/>
      <c r="D86" s="236"/>
      <c r="E86" s="236"/>
      <c r="F86" s="236"/>
      <c r="G86" s="237"/>
      <c r="H86" s="50">
        <f>SUM(H87:H93)</f>
        <v>0</v>
      </c>
      <c r="I86" s="50">
        <f>SUM(I87:I93)</f>
        <v>0</v>
      </c>
      <c r="K86" s="51"/>
      <c r="L86" s="235" t="s">
        <v>27</v>
      </c>
      <c r="M86" s="236"/>
      <c r="N86" s="236"/>
      <c r="O86" s="236"/>
      <c r="P86" s="236"/>
      <c r="Q86" s="237"/>
      <c r="R86" s="50">
        <f>SUM(R87:R93)</f>
        <v>0</v>
      </c>
      <c r="S86" s="50">
        <f>SUM(S87:S93)</f>
        <v>0</v>
      </c>
      <c r="U86" s="51"/>
      <c r="V86" s="235" t="s">
        <v>27</v>
      </c>
      <c r="W86" s="236"/>
      <c r="X86" s="236"/>
      <c r="Y86" s="236"/>
      <c r="Z86" s="236"/>
      <c r="AA86" s="237"/>
      <c r="AB86" s="50">
        <f>SUM(AB87:AB93)</f>
        <v>4517250</v>
      </c>
      <c r="AC86" s="50">
        <f>SUM(AC87:AC93)</f>
        <v>28292250</v>
      </c>
      <c r="AE86" s="51"/>
      <c r="AF86" s="235" t="s">
        <v>27</v>
      </c>
      <c r="AG86" s="236"/>
      <c r="AH86" s="236"/>
      <c r="AI86" s="236"/>
      <c r="AJ86" s="236"/>
      <c r="AK86" s="237"/>
      <c r="AL86" s="50">
        <f>SUM(AL87:AL93)</f>
        <v>3871250</v>
      </c>
      <c r="AM86" s="50">
        <f>SUM(AM87:AM93)</f>
        <v>24246250</v>
      </c>
      <c r="AO86" s="51"/>
      <c r="AP86" s="235" t="s">
        <v>27</v>
      </c>
      <c r="AQ86" s="236"/>
      <c r="AR86" s="236"/>
      <c r="AS86" s="236"/>
      <c r="AT86" s="236"/>
      <c r="AU86" s="237"/>
      <c r="AV86" s="50">
        <f>SUM(AV87:AV93)</f>
        <v>1805000</v>
      </c>
      <c r="AW86" s="50">
        <f>SUM(AW87:AW93)</f>
        <v>11305000</v>
      </c>
      <c r="AY86" s="51"/>
      <c r="AZ86" s="235" t="s">
        <v>27</v>
      </c>
      <c r="BA86" s="236"/>
      <c r="BB86" s="236"/>
      <c r="BC86" s="236"/>
      <c r="BD86" s="236"/>
      <c r="BE86" s="237"/>
      <c r="BF86" s="50">
        <f>SUM(BF87:BF93)</f>
        <v>1349000</v>
      </c>
      <c r="BG86" s="50">
        <f>SUM(BG87:BG93)</f>
        <v>8449000</v>
      </c>
      <c r="BI86" s="51"/>
      <c r="BJ86" s="235" t="s">
        <v>27</v>
      </c>
      <c r="BK86" s="236"/>
      <c r="BL86" s="236"/>
      <c r="BM86" s="236"/>
      <c r="BN86" s="236"/>
      <c r="BO86" s="237"/>
      <c r="BP86" s="50">
        <f>SUM(BP87:BP93)</f>
        <v>0</v>
      </c>
      <c r="BQ86" s="50">
        <f>SUM(BQ87:BQ93)</f>
        <v>0</v>
      </c>
      <c r="BS86" s="51"/>
      <c r="BT86" s="235" t="s">
        <v>27</v>
      </c>
      <c r="BU86" s="236"/>
      <c r="BV86" s="236"/>
      <c r="BW86" s="236"/>
      <c r="BX86" s="236"/>
      <c r="BY86" s="237"/>
      <c r="BZ86" s="50">
        <f>SUM(BZ87:BZ93)</f>
        <v>0</v>
      </c>
      <c r="CA86" s="50">
        <f>SUM(CA87:CA93)</f>
        <v>0</v>
      </c>
      <c r="CC86" s="51"/>
      <c r="CD86" s="235" t="s">
        <v>27</v>
      </c>
      <c r="CE86" s="236"/>
      <c r="CF86" s="236"/>
      <c r="CG86" s="236"/>
      <c r="CH86" s="236"/>
      <c r="CI86" s="237"/>
      <c r="CJ86" s="50">
        <f>SUM(CJ87:CJ93)</f>
        <v>0</v>
      </c>
      <c r="CK86" s="50">
        <f>SUM(CK87:CK93)</f>
        <v>0</v>
      </c>
      <c r="CM86" s="51"/>
      <c r="CN86" s="235" t="s">
        <v>27</v>
      </c>
      <c r="CO86" s="236"/>
      <c r="CP86" s="236"/>
      <c r="CQ86" s="236"/>
      <c r="CR86" s="236"/>
      <c r="CS86" s="237"/>
      <c r="CT86" s="50">
        <f>SUM(CT87:CT93)</f>
        <v>0</v>
      </c>
      <c r="CU86" s="50">
        <f>SUM(CU87:CU93)</f>
        <v>0</v>
      </c>
      <c r="CW86" s="51"/>
      <c r="CX86" s="235" t="s">
        <v>27</v>
      </c>
      <c r="CY86" s="236"/>
      <c r="CZ86" s="236"/>
      <c r="DA86" s="236"/>
      <c r="DB86" s="236"/>
      <c r="DC86" s="237"/>
      <c r="DD86" s="50">
        <f>SUM(DD87:DD93)</f>
        <v>0</v>
      </c>
      <c r="DE86" s="50">
        <f>SUM(DE87:DE93)</f>
        <v>0</v>
      </c>
    </row>
    <row r="87" spans="1:109" s="11" customFormat="1" ht="54" customHeight="1" outlineLevel="1" x14ac:dyDescent="0.25">
      <c r="A87" s="149"/>
      <c r="B87" s="140"/>
      <c r="C87" s="149" t="s">
        <v>78</v>
      </c>
      <c r="D87" s="149"/>
      <c r="E87" s="168"/>
      <c r="F87" s="151"/>
      <c r="G87" s="152"/>
      <c r="H87" s="169">
        <f>(G87*F87)*19%</f>
        <v>0</v>
      </c>
      <c r="I87" s="169">
        <f t="shared" ref="I87:I93" si="246">(G87*F87)+H87</f>
        <v>0</v>
      </c>
      <c r="K87" s="149"/>
      <c r="L87" s="140"/>
      <c r="M87" s="149" t="s">
        <v>78</v>
      </c>
      <c r="N87" s="149"/>
      <c r="O87" s="168"/>
      <c r="P87" s="151"/>
      <c r="Q87" s="152"/>
      <c r="R87" s="169">
        <f>(Q87*P87)*19%</f>
        <v>0</v>
      </c>
      <c r="S87" s="169">
        <f t="shared" ref="S87:S93" si="247">(Q87*P87)+R87</f>
        <v>0</v>
      </c>
      <c r="U87" s="149"/>
      <c r="V87" s="140" t="s">
        <v>110</v>
      </c>
      <c r="W87" s="149" t="s">
        <v>78</v>
      </c>
      <c r="X87" s="149" t="s">
        <v>80</v>
      </c>
      <c r="Y87" s="150" t="s">
        <v>87</v>
      </c>
      <c r="Z87" s="151">
        <v>2</v>
      </c>
      <c r="AA87" s="152">
        <v>450000</v>
      </c>
      <c r="AB87" s="169">
        <f>(AA87*Z87)*19%</f>
        <v>171000</v>
      </c>
      <c r="AC87" s="169">
        <f t="shared" ref="AC87:AC93" si="248">(AA87*Z87)+AB87</f>
        <v>1071000</v>
      </c>
      <c r="AE87" s="149"/>
      <c r="AF87" s="140" t="s">
        <v>111</v>
      </c>
      <c r="AG87" s="149" t="s">
        <v>78</v>
      </c>
      <c r="AH87" s="149" t="s">
        <v>80</v>
      </c>
      <c r="AI87" s="150" t="s">
        <v>92</v>
      </c>
      <c r="AJ87" s="151">
        <v>25</v>
      </c>
      <c r="AK87" s="152">
        <v>115000</v>
      </c>
      <c r="AL87" s="169">
        <f t="shared" ref="AL87:AL90" si="249">(AK87*AJ87)*19%</f>
        <v>546250</v>
      </c>
      <c r="AM87" s="169">
        <f t="shared" ref="AM87:AM91" si="250">(AK87*AJ87)+AL87</f>
        <v>3421250</v>
      </c>
      <c r="AO87" s="149"/>
      <c r="AP87" s="140" t="s">
        <v>111</v>
      </c>
      <c r="AQ87" s="149" t="s">
        <v>78</v>
      </c>
      <c r="AR87" s="149" t="s">
        <v>80</v>
      </c>
      <c r="AS87" s="150" t="s">
        <v>92</v>
      </c>
      <c r="AT87" s="151">
        <v>20</v>
      </c>
      <c r="AU87" s="152">
        <v>115000</v>
      </c>
      <c r="AV87" s="169">
        <f t="shared" ref="AV87:AV89" si="251">(AU87*AT87)*19%</f>
        <v>437000</v>
      </c>
      <c r="AW87" s="169">
        <f t="shared" ref="AW87:AW89" si="252">(AU87*AT87)+AV87</f>
        <v>2737000</v>
      </c>
      <c r="AY87" s="149"/>
      <c r="AZ87" s="140" t="s">
        <v>111</v>
      </c>
      <c r="BA87" s="149" t="s">
        <v>78</v>
      </c>
      <c r="BB87" s="149" t="s">
        <v>80</v>
      </c>
      <c r="BC87" s="150" t="s">
        <v>92</v>
      </c>
      <c r="BD87" s="151">
        <v>20</v>
      </c>
      <c r="BE87" s="152">
        <v>115000</v>
      </c>
      <c r="BF87" s="169">
        <f t="shared" ref="BF87:BF88" si="253">(BE87*BD87)*19%</f>
        <v>437000</v>
      </c>
      <c r="BG87" s="169">
        <f t="shared" ref="BG87:BG88" si="254">(BE87*BD87)+BF87</f>
        <v>2737000</v>
      </c>
      <c r="BI87" s="149"/>
      <c r="BJ87" s="140"/>
      <c r="BK87" s="149" t="s">
        <v>78</v>
      </c>
      <c r="BL87" s="149"/>
      <c r="BM87" s="168"/>
      <c r="BN87" s="151"/>
      <c r="BO87" s="152"/>
      <c r="BP87" s="169">
        <f>(BO87*BN87)*19%</f>
        <v>0</v>
      </c>
      <c r="BQ87" s="169">
        <f t="shared" ref="BQ87:BQ93" si="255">(BO87*BN87)+BP87</f>
        <v>0</v>
      </c>
      <c r="BS87" s="149"/>
      <c r="BT87" s="140"/>
      <c r="BU87" s="149" t="s">
        <v>78</v>
      </c>
      <c r="BV87" s="149"/>
      <c r="BW87" s="168"/>
      <c r="BX87" s="151"/>
      <c r="BY87" s="152"/>
      <c r="BZ87" s="169">
        <f>(BY87*BX87)*19%</f>
        <v>0</v>
      </c>
      <c r="CA87" s="169">
        <f t="shared" ref="CA87:CA93" si="256">(BY87*BX87)+BZ87</f>
        <v>0</v>
      </c>
      <c r="CC87" s="149"/>
      <c r="CD87" s="140"/>
      <c r="CE87" s="149" t="s">
        <v>78</v>
      </c>
      <c r="CF87" s="149"/>
      <c r="CG87" s="168"/>
      <c r="CH87" s="151"/>
      <c r="CI87" s="152"/>
      <c r="CJ87" s="169">
        <f>(CI87*CH87)*19%</f>
        <v>0</v>
      </c>
      <c r="CK87" s="169">
        <f t="shared" ref="CK87:CK93" si="257">(CI87*CH87)+CJ87</f>
        <v>0</v>
      </c>
      <c r="CM87" s="149"/>
      <c r="CN87" s="140"/>
      <c r="CO87" s="149" t="s">
        <v>78</v>
      </c>
      <c r="CP87" s="149"/>
      <c r="CQ87" s="168"/>
      <c r="CR87" s="151"/>
      <c r="CS87" s="152"/>
      <c r="CT87" s="169">
        <f>(CS87*CR87)*19%</f>
        <v>0</v>
      </c>
      <c r="CU87" s="169">
        <f t="shared" ref="CU87:CU93" si="258">(CS87*CR87)+CT87</f>
        <v>0</v>
      </c>
      <c r="CW87" s="149"/>
      <c r="CX87" s="140"/>
      <c r="CY87" s="149" t="s">
        <v>78</v>
      </c>
      <c r="CZ87" s="149"/>
      <c r="DA87" s="168"/>
      <c r="DB87" s="151"/>
      <c r="DC87" s="152"/>
      <c r="DD87" s="169">
        <f>(DC87*DB87)*19%</f>
        <v>0</v>
      </c>
      <c r="DE87" s="169">
        <f t="shared" ref="DE87:DE93" si="259">(DC87*DB87)+DD87</f>
        <v>0</v>
      </c>
    </row>
    <row r="88" spans="1:109" s="11" customFormat="1" ht="53.1" customHeight="1" outlineLevel="1" x14ac:dyDescent="0.25">
      <c r="A88" s="149"/>
      <c r="B88" s="140"/>
      <c r="C88" s="149" t="s">
        <v>78</v>
      </c>
      <c r="D88" s="149"/>
      <c r="E88" s="168"/>
      <c r="F88" s="151"/>
      <c r="G88" s="152"/>
      <c r="H88" s="169">
        <f t="shared" ref="H88:H93" si="260">(G88*F88)*19%</f>
        <v>0</v>
      </c>
      <c r="I88" s="169">
        <f t="shared" si="246"/>
        <v>0</v>
      </c>
      <c r="K88" s="149"/>
      <c r="L88" s="140"/>
      <c r="M88" s="149" t="s">
        <v>78</v>
      </c>
      <c r="N88" s="149"/>
      <c r="O88" s="168"/>
      <c r="P88" s="151"/>
      <c r="Q88" s="152"/>
      <c r="R88" s="169">
        <f t="shared" ref="R88:R93" si="261">(Q88*P88)*19%</f>
        <v>0</v>
      </c>
      <c r="S88" s="169">
        <f t="shared" si="247"/>
        <v>0</v>
      </c>
      <c r="U88" s="149"/>
      <c r="V88" s="140" t="s">
        <v>112</v>
      </c>
      <c r="W88" s="149" t="s">
        <v>78</v>
      </c>
      <c r="X88" s="149" t="s">
        <v>80</v>
      </c>
      <c r="Y88" s="150" t="s">
        <v>81</v>
      </c>
      <c r="Z88" s="151">
        <v>4</v>
      </c>
      <c r="AA88" s="152">
        <v>250000</v>
      </c>
      <c r="AB88" s="169">
        <f t="shared" ref="AB88:AB93" si="262">(AA88*Z88)*19%</f>
        <v>190000</v>
      </c>
      <c r="AC88" s="169">
        <f t="shared" si="248"/>
        <v>1190000</v>
      </c>
      <c r="AE88" s="149"/>
      <c r="AF88" s="140" t="s">
        <v>113</v>
      </c>
      <c r="AG88" s="149" t="s">
        <v>78</v>
      </c>
      <c r="AH88" s="149" t="s">
        <v>80</v>
      </c>
      <c r="AI88" s="150" t="s">
        <v>92</v>
      </c>
      <c r="AJ88" s="151">
        <v>25</v>
      </c>
      <c r="AK88" s="152">
        <v>240000</v>
      </c>
      <c r="AL88" s="169">
        <f t="shared" si="249"/>
        <v>1140000</v>
      </c>
      <c r="AM88" s="169">
        <f t="shared" si="250"/>
        <v>7140000</v>
      </c>
      <c r="AO88" s="149"/>
      <c r="AP88" s="140" t="s">
        <v>113</v>
      </c>
      <c r="AQ88" s="149" t="s">
        <v>78</v>
      </c>
      <c r="AR88" s="149" t="s">
        <v>80</v>
      </c>
      <c r="AS88" s="150" t="s">
        <v>92</v>
      </c>
      <c r="AT88" s="151">
        <v>20</v>
      </c>
      <c r="AU88" s="152">
        <v>240000</v>
      </c>
      <c r="AV88" s="169">
        <f t="shared" si="251"/>
        <v>912000</v>
      </c>
      <c r="AW88" s="169">
        <f t="shared" si="252"/>
        <v>5712000</v>
      </c>
      <c r="AY88" s="149"/>
      <c r="AZ88" s="140" t="s">
        <v>113</v>
      </c>
      <c r="BA88" s="149" t="s">
        <v>78</v>
      </c>
      <c r="BB88" s="149" t="s">
        <v>80</v>
      </c>
      <c r="BC88" s="150" t="s">
        <v>92</v>
      </c>
      <c r="BD88" s="151">
        <v>20</v>
      </c>
      <c r="BE88" s="152">
        <v>240000</v>
      </c>
      <c r="BF88" s="169">
        <f t="shared" si="253"/>
        <v>912000</v>
      </c>
      <c r="BG88" s="169">
        <f t="shared" si="254"/>
        <v>5712000</v>
      </c>
      <c r="BI88" s="149"/>
      <c r="BJ88" s="140"/>
      <c r="BK88" s="149" t="s">
        <v>78</v>
      </c>
      <c r="BL88" s="149"/>
      <c r="BM88" s="168"/>
      <c r="BN88" s="151"/>
      <c r="BO88" s="152"/>
      <c r="BP88" s="169">
        <f t="shared" ref="BP88:BP93" si="263">(BO88*BN88)*19%</f>
        <v>0</v>
      </c>
      <c r="BQ88" s="169">
        <f t="shared" si="255"/>
        <v>0</v>
      </c>
      <c r="BS88" s="149"/>
      <c r="BT88" s="140"/>
      <c r="BU88" s="149" t="s">
        <v>78</v>
      </c>
      <c r="BV88" s="149"/>
      <c r="BW88" s="168"/>
      <c r="BX88" s="151"/>
      <c r="BY88" s="152"/>
      <c r="BZ88" s="169">
        <f t="shared" ref="BZ88:BZ93" si="264">(BY88*BX88)*19%</f>
        <v>0</v>
      </c>
      <c r="CA88" s="169">
        <f t="shared" si="256"/>
        <v>0</v>
      </c>
      <c r="CC88" s="149"/>
      <c r="CD88" s="140"/>
      <c r="CE88" s="149" t="s">
        <v>78</v>
      </c>
      <c r="CF88" s="149"/>
      <c r="CG88" s="168"/>
      <c r="CH88" s="151"/>
      <c r="CI88" s="152"/>
      <c r="CJ88" s="169">
        <f t="shared" ref="CJ88:CJ93" si="265">(CI88*CH88)*19%</f>
        <v>0</v>
      </c>
      <c r="CK88" s="169">
        <f t="shared" si="257"/>
        <v>0</v>
      </c>
      <c r="CM88" s="149"/>
      <c r="CN88" s="140"/>
      <c r="CO88" s="149" t="s">
        <v>78</v>
      </c>
      <c r="CP88" s="149"/>
      <c r="CQ88" s="168"/>
      <c r="CR88" s="151"/>
      <c r="CS88" s="152"/>
      <c r="CT88" s="169">
        <f t="shared" ref="CT88:CT93" si="266">(CS88*CR88)*19%</f>
        <v>0</v>
      </c>
      <c r="CU88" s="169">
        <f t="shared" si="258"/>
        <v>0</v>
      </c>
      <c r="CW88" s="149"/>
      <c r="CX88" s="140"/>
      <c r="CY88" s="149" t="s">
        <v>78</v>
      </c>
      <c r="CZ88" s="149"/>
      <c r="DA88" s="168"/>
      <c r="DB88" s="151"/>
      <c r="DC88" s="152"/>
      <c r="DD88" s="169">
        <f t="shared" ref="DD88:DD93" si="267">(DC88*DB88)*19%</f>
        <v>0</v>
      </c>
      <c r="DE88" s="169">
        <f t="shared" si="259"/>
        <v>0</v>
      </c>
    </row>
    <row r="89" spans="1:109" s="11" customFormat="1" ht="45" customHeight="1" outlineLevel="1" x14ac:dyDescent="0.25">
      <c r="A89" s="149"/>
      <c r="B89" s="140"/>
      <c r="C89" s="149" t="s">
        <v>78</v>
      </c>
      <c r="D89" s="149"/>
      <c r="E89" s="168"/>
      <c r="F89" s="151"/>
      <c r="G89" s="152"/>
      <c r="H89" s="169">
        <f t="shared" si="260"/>
        <v>0</v>
      </c>
      <c r="I89" s="169">
        <f t="shared" si="246"/>
        <v>0</v>
      </c>
      <c r="K89" s="149"/>
      <c r="L89" s="140"/>
      <c r="M89" s="149" t="s">
        <v>78</v>
      </c>
      <c r="N89" s="149"/>
      <c r="O89" s="168"/>
      <c r="P89" s="151"/>
      <c r="Q89" s="152"/>
      <c r="R89" s="169">
        <f t="shared" si="261"/>
        <v>0</v>
      </c>
      <c r="S89" s="169">
        <f t="shared" si="247"/>
        <v>0</v>
      </c>
      <c r="U89" s="149"/>
      <c r="V89" s="140" t="s">
        <v>111</v>
      </c>
      <c r="W89" s="149" t="s">
        <v>78</v>
      </c>
      <c r="X89" s="149" t="s">
        <v>80</v>
      </c>
      <c r="Y89" s="150" t="s">
        <v>92</v>
      </c>
      <c r="Z89" s="151">
        <v>25</v>
      </c>
      <c r="AA89" s="152">
        <v>115000</v>
      </c>
      <c r="AB89" s="169">
        <f t="shared" si="262"/>
        <v>546250</v>
      </c>
      <c r="AC89" s="169">
        <f t="shared" si="248"/>
        <v>3421250</v>
      </c>
      <c r="AE89" s="149"/>
      <c r="AF89" s="140" t="s">
        <v>114</v>
      </c>
      <c r="AG89" s="149" t="s">
        <v>78</v>
      </c>
      <c r="AH89" s="149" t="s">
        <v>80</v>
      </c>
      <c r="AI89" s="150" t="s">
        <v>84</v>
      </c>
      <c r="AJ89" s="151">
        <v>1</v>
      </c>
      <c r="AK89" s="152">
        <v>7000000</v>
      </c>
      <c r="AL89" s="169">
        <f t="shared" si="249"/>
        <v>1330000</v>
      </c>
      <c r="AM89" s="169">
        <f t="shared" si="250"/>
        <v>8330000</v>
      </c>
      <c r="AO89" s="149"/>
      <c r="AP89" s="140" t="s">
        <v>115</v>
      </c>
      <c r="AQ89" s="149" t="s">
        <v>78</v>
      </c>
      <c r="AR89" s="149" t="s">
        <v>80</v>
      </c>
      <c r="AS89" s="168" t="s">
        <v>116</v>
      </c>
      <c r="AT89" s="151">
        <v>2</v>
      </c>
      <c r="AU89" s="152">
        <v>1200000</v>
      </c>
      <c r="AV89" s="169">
        <f t="shared" si="251"/>
        <v>456000</v>
      </c>
      <c r="AW89" s="169">
        <f t="shared" si="252"/>
        <v>2856000</v>
      </c>
      <c r="AY89" s="149"/>
      <c r="AZ89" s="140"/>
      <c r="BA89" s="149" t="s">
        <v>78</v>
      </c>
      <c r="BB89" s="149"/>
      <c r="BC89" s="168"/>
      <c r="BD89" s="151"/>
      <c r="BE89" s="152"/>
      <c r="BF89" s="169">
        <f t="shared" ref="BF89:BF93" si="268">(BE89*BD89)*19%</f>
        <v>0</v>
      </c>
      <c r="BG89" s="169">
        <f t="shared" ref="BG89:BG93" si="269">(BE89*BD89)+BF89</f>
        <v>0</v>
      </c>
      <c r="BI89" s="149"/>
      <c r="BJ89" s="140"/>
      <c r="BK89" s="149" t="s">
        <v>78</v>
      </c>
      <c r="BL89" s="149"/>
      <c r="BM89" s="168"/>
      <c r="BN89" s="151"/>
      <c r="BO89" s="152"/>
      <c r="BP89" s="169">
        <f t="shared" si="263"/>
        <v>0</v>
      </c>
      <c r="BQ89" s="169">
        <f t="shared" si="255"/>
        <v>0</v>
      </c>
      <c r="BS89" s="149"/>
      <c r="BT89" s="140"/>
      <c r="BU89" s="149" t="s">
        <v>78</v>
      </c>
      <c r="BV89" s="149"/>
      <c r="BW89" s="168"/>
      <c r="BX89" s="151"/>
      <c r="BY89" s="152"/>
      <c r="BZ89" s="169">
        <f t="shared" si="264"/>
        <v>0</v>
      </c>
      <c r="CA89" s="169">
        <f t="shared" si="256"/>
        <v>0</v>
      </c>
      <c r="CC89" s="149"/>
      <c r="CD89" s="140"/>
      <c r="CE89" s="149" t="s">
        <v>78</v>
      </c>
      <c r="CF89" s="149"/>
      <c r="CG89" s="168"/>
      <c r="CH89" s="151"/>
      <c r="CI89" s="152"/>
      <c r="CJ89" s="169">
        <f t="shared" si="265"/>
        <v>0</v>
      </c>
      <c r="CK89" s="169">
        <f t="shared" si="257"/>
        <v>0</v>
      </c>
      <c r="CM89" s="149"/>
      <c r="CN89" s="140"/>
      <c r="CO89" s="149" t="s">
        <v>78</v>
      </c>
      <c r="CP89" s="149"/>
      <c r="CQ89" s="168"/>
      <c r="CR89" s="151"/>
      <c r="CS89" s="152"/>
      <c r="CT89" s="169">
        <f t="shared" si="266"/>
        <v>0</v>
      </c>
      <c r="CU89" s="169">
        <f t="shared" si="258"/>
        <v>0</v>
      </c>
      <c r="CW89" s="149"/>
      <c r="CX89" s="140"/>
      <c r="CY89" s="149" t="s">
        <v>78</v>
      </c>
      <c r="CZ89" s="149"/>
      <c r="DA89" s="168"/>
      <c r="DB89" s="151"/>
      <c r="DC89" s="152"/>
      <c r="DD89" s="169">
        <f t="shared" si="267"/>
        <v>0</v>
      </c>
      <c r="DE89" s="169">
        <f t="shared" si="259"/>
        <v>0</v>
      </c>
    </row>
    <row r="90" spans="1:109" s="11" customFormat="1" ht="28.8" outlineLevel="1" x14ac:dyDescent="0.25">
      <c r="A90" s="149"/>
      <c r="B90" s="140"/>
      <c r="C90" s="149" t="s">
        <v>78</v>
      </c>
      <c r="D90" s="149"/>
      <c r="E90" s="168"/>
      <c r="F90" s="151"/>
      <c r="G90" s="152"/>
      <c r="H90" s="169">
        <f t="shared" si="260"/>
        <v>0</v>
      </c>
      <c r="I90" s="169">
        <f t="shared" si="246"/>
        <v>0</v>
      </c>
      <c r="K90" s="149"/>
      <c r="L90" s="140"/>
      <c r="M90" s="149" t="s">
        <v>78</v>
      </c>
      <c r="N90" s="149"/>
      <c r="O90" s="168"/>
      <c r="P90" s="151"/>
      <c r="Q90" s="152"/>
      <c r="R90" s="169">
        <f t="shared" si="261"/>
        <v>0</v>
      </c>
      <c r="S90" s="169">
        <f t="shared" si="247"/>
        <v>0</v>
      </c>
      <c r="U90" s="149"/>
      <c r="V90" s="140" t="s">
        <v>113</v>
      </c>
      <c r="W90" s="149" t="s">
        <v>78</v>
      </c>
      <c r="X90" s="149" t="s">
        <v>80</v>
      </c>
      <c r="Y90" s="150" t="s">
        <v>92</v>
      </c>
      <c r="Z90" s="151">
        <v>25</v>
      </c>
      <c r="AA90" s="152">
        <v>240000</v>
      </c>
      <c r="AB90" s="169">
        <f t="shared" si="262"/>
        <v>1140000</v>
      </c>
      <c r="AC90" s="169">
        <f t="shared" si="248"/>
        <v>7140000</v>
      </c>
      <c r="AE90" s="149"/>
      <c r="AF90" s="140" t="s">
        <v>115</v>
      </c>
      <c r="AG90" s="149" t="s">
        <v>78</v>
      </c>
      <c r="AH90" s="149" t="s">
        <v>80</v>
      </c>
      <c r="AI90" s="168" t="s">
        <v>116</v>
      </c>
      <c r="AJ90" s="151">
        <v>3</v>
      </c>
      <c r="AK90" s="152">
        <v>1200000</v>
      </c>
      <c r="AL90" s="169">
        <f t="shared" si="249"/>
        <v>684000</v>
      </c>
      <c r="AM90" s="169">
        <f t="shared" si="250"/>
        <v>4284000</v>
      </c>
      <c r="AO90" s="149"/>
      <c r="AP90" s="140"/>
      <c r="AQ90" s="149" t="s">
        <v>78</v>
      </c>
      <c r="AR90" s="149"/>
      <c r="AS90" s="168"/>
      <c r="AT90" s="151"/>
      <c r="AU90" s="152"/>
      <c r="AV90" s="169">
        <f t="shared" ref="AV90:AV93" si="270">(AU90*AT90)*19%</f>
        <v>0</v>
      </c>
      <c r="AW90" s="169">
        <f t="shared" ref="AW90:AW93" si="271">(AU90*AT90)+AV90</f>
        <v>0</v>
      </c>
      <c r="AY90" s="149"/>
      <c r="AZ90" s="140"/>
      <c r="BA90" s="149" t="s">
        <v>78</v>
      </c>
      <c r="BB90" s="149"/>
      <c r="BC90" s="168"/>
      <c r="BD90" s="151"/>
      <c r="BE90" s="152"/>
      <c r="BF90" s="169">
        <f t="shared" si="268"/>
        <v>0</v>
      </c>
      <c r="BG90" s="169">
        <f t="shared" si="269"/>
        <v>0</v>
      </c>
      <c r="BI90" s="149"/>
      <c r="BJ90" s="140"/>
      <c r="BK90" s="149" t="s">
        <v>78</v>
      </c>
      <c r="BL90" s="149"/>
      <c r="BM90" s="168"/>
      <c r="BN90" s="151"/>
      <c r="BO90" s="152"/>
      <c r="BP90" s="169">
        <f t="shared" si="263"/>
        <v>0</v>
      </c>
      <c r="BQ90" s="169">
        <f t="shared" si="255"/>
        <v>0</v>
      </c>
      <c r="BS90" s="149"/>
      <c r="BT90" s="140"/>
      <c r="BU90" s="149" t="s">
        <v>78</v>
      </c>
      <c r="BV90" s="149"/>
      <c r="BW90" s="168"/>
      <c r="BX90" s="151"/>
      <c r="BY90" s="152"/>
      <c r="BZ90" s="169">
        <f t="shared" si="264"/>
        <v>0</v>
      </c>
      <c r="CA90" s="169">
        <f t="shared" si="256"/>
        <v>0</v>
      </c>
      <c r="CC90" s="149"/>
      <c r="CD90" s="140"/>
      <c r="CE90" s="149" t="s">
        <v>78</v>
      </c>
      <c r="CF90" s="149"/>
      <c r="CG90" s="168"/>
      <c r="CH90" s="151"/>
      <c r="CI90" s="152"/>
      <c r="CJ90" s="169">
        <f t="shared" si="265"/>
        <v>0</v>
      </c>
      <c r="CK90" s="169">
        <f t="shared" si="257"/>
        <v>0</v>
      </c>
      <c r="CM90" s="149"/>
      <c r="CN90" s="140"/>
      <c r="CO90" s="149" t="s">
        <v>78</v>
      </c>
      <c r="CP90" s="149"/>
      <c r="CQ90" s="168"/>
      <c r="CR90" s="151"/>
      <c r="CS90" s="152"/>
      <c r="CT90" s="169">
        <f t="shared" si="266"/>
        <v>0</v>
      </c>
      <c r="CU90" s="169">
        <f t="shared" si="258"/>
        <v>0</v>
      </c>
      <c r="CW90" s="149"/>
      <c r="CX90" s="140"/>
      <c r="CY90" s="149" t="s">
        <v>78</v>
      </c>
      <c r="CZ90" s="149"/>
      <c r="DA90" s="168"/>
      <c r="DB90" s="151"/>
      <c r="DC90" s="152"/>
      <c r="DD90" s="169">
        <f t="shared" si="267"/>
        <v>0</v>
      </c>
      <c r="DE90" s="169">
        <f t="shared" si="259"/>
        <v>0</v>
      </c>
    </row>
    <row r="91" spans="1:109" s="11" customFormat="1" ht="55.5" customHeight="1" outlineLevel="1" x14ac:dyDescent="0.25">
      <c r="A91" s="149"/>
      <c r="B91" s="140"/>
      <c r="C91" s="149" t="s">
        <v>78</v>
      </c>
      <c r="D91" s="149"/>
      <c r="E91" s="168"/>
      <c r="F91" s="151"/>
      <c r="G91" s="152"/>
      <c r="H91" s="169">
        <f t="shared" si="260"/>
        <v>0</v>
      </c>
      <c r="I91" s="169">
        <f t="shared" si="246"/>
        <v>0</v>
      </c>
      <c r="K91" s="149"/>
      <c r="L91" s="140"/>
      <c r="M91" s="149" t="s">
        <v>78</v>
      </c>
      <c r="N91" s="149"/>
      <c r="O91" s="168"/>
      <c r="P91" s="151"/>
      <c r="Q91" s="152"/>
      <c r="R91" s="169">
        <f t="shared" si="261"/>
        <v>0</v>
      </c>
      <c r="S91" s="169">
        <f t="shared" si="247"/>
        <v>0</v>
      </c>
      <c r="U91" s="149"/>
      <c r="V91" s="140" t="s">
        <v>117</v>
      </c>
      <c r="W91" s="149" t="s">
        <v>78</v>
      </c>
      <c r="X91" s="149" t="s">
        <v>80</v>
      </c>
      <c r="Y91" s="168" t="s">
        <v>84</v>
      </c>
      <c r="Z91" s="151">
        <v>1</v>
      </c>
      <c r="AA91" s="152">
        <v>7000000</v>
      </c>
      <c r="AB91" s="169">
        <f t="shared" si="262"/>
        <v>1330000</v>
      </c>
      <c r="AC91" s="169">
        <f t="shared" si="248"/>
        <v>8330000</v>
      </c>
      <c r="AE91" s="149"/>
      <c r="AF91" s="140" t="s">
        <v>110</v>
      </c>
      <c r="AG91" s="149" t="s">
        <v>78</v>
      </c>
      <c r="AH91" s="149" t="s">
        <v>80</v>
      </c>
      <c r="AI91" s="150" t="s">
        <v>87</v>
      </c>
      <c r="AJ91" s="151">
        <v>2</v>
      </c>
      <c r="AK91" s="152">
        <v>450000</v>
      </c>
      <c r="AL91" s="169">
        <f>(AK91*AJ91)*19%</f>
        <v>171000</v>
      </c>
      <c r="AM91" s="169">
        <f t="shared" si="250"/>
        <v>1071000</v>
      </c>
      <c r="AO91" s="149"/>
      <c r="AP91" s="140"/>
      <c r="AQ91" s="149" t="s">
        <v>78</v>
      </c>
      <c r="AR91" s="149"/>
      <c r="AS91" s="168"/>
      <c r="AT91" s="151"/>
      <c r="AU91" s="152"/>
      <c r="AV91" s="169">
        <f t="shared" si="270"/>
        <v>0</v>
      </c>
      <c r="AW91" s="169">
        <f t="shared" si="271"/>
        <v>0</v>
      </c>
      <c r="AY91" s="149"/>
      <c r="AZ91" s="140"/>
      <c r="BA91" s="149" t="s">
        <v>78</v>
      </c>
      <c r="BB91" s="149"/>
      <c r="BC91" s="168"/>
      <c r="BD91" s="151"/>
      <c r="BE91" s="152"/>
      <c r="BF91" s="169">
        <f t="shared" si="268"/>
        <v>0</v>
      </c>
      <c r="BG91" s="169">
        <f t="shared" si="269"/>
        <v>0</v>
      </c>
      <c r="BI91" s="149"/>
      <c r="BJ91" s="140"/>
      <c r="BK91" s="149" t="s">
        <v>78</v>
      </c>
      <c r="BL91" s="149"/>
      <c r="BM91" s="168"/>
      <c r="BN91" s="151"/>
      <c r="BO91" s="152"/>
      <c r="BP91" s="169">
        <f t="shared" si="263"/>
        <v>0</v>
      </c>
      <c r="BQ91" s="169">
        <f t="shared" si="255"/>
        <v>0</v>
      </c>
      <c r="BS91" s="149"/>
      <c r="BT91" s="140"/>
      <c r="BU91" s="149" t="s">
        <v>78</v>
      </c>
      <c r="BV91" s="149"/>
      <c r="BW91" s="168"/>
      <c r="BX91" s="151"/>
      <c r="BY91" s="152"/>
      <c r="BZ91" s="169">
        <f t="shared" si="264"/>
        <v>0</v>
      </c>
      <c r="CA91" s="169">
        <f t="shared" si="256"/>
        <v>0</v>
      </c>
      <c r="CC91" s="149"/>
      <c r="CD91" s="140"/>
      <c r="CE91" s="149" t="s">
        <v>78</v>
      </c>
      <c r="CF91" s="149"/>
      <c r="CG91" s="168"/>
      <c r="CH91" s="151"/>
      <c r="CI91" s="152"/>
      <c r="CJ91" s="169">
        <f t="shared" si="265"/>
        <v>0</v>
      </c>
      <c r="CK91" s="169">
        <f t="shared" si="257"/>
        <v>0</v>
      </c>
      <c r="CM91" s="149"/>
      <c r="CN91" s="140"/>
      <c r="CO91" s="149" t="s">
        <v>78</v>
      </c>
      <c r="CP91" s="149"/>
      <c r="CQ91" s="168"/>
      <c r="CR91" s="151"/>
      <c r="CS91" s="152"/>
      <c r="CT91" s="169">
        <f t="shared" si="266"/>
        <v>0</v>
      </c>
      <c r="CU91" s="169">
        <f t="shared" si="258"/>
        <v>0</v>
      </c>
      <c r="CW91" s="149"/>
      <c r="CX91" s="140"/>
      <c r="CY91" s="149" t="s">
        <v>78</v>
      </c>
      <c r="CZ91" s="149"/>
      <c r="DA91" s="168"/>
      <c r="DB91" s="151"/>
      <c r="DC91" s="152"/>
      <c r="DD91" s="169">
        <f t="shared" si="267"/>
        <v>0</v>
      </c>
      <c r="DE91" s="169">
        <f t="shared" si="259"/>
        <v>0</v>
      </c>
    </row>
    <row r="92" spans="1:109" ht="27" customHeight="1" outlineLevel="1" x14ac:dyDescent="0.25">
      <c r="A92" s="20"/>
      <c r="B92" s="21"/>
      <c r="C92" s="20" t="s">
        <v>78</v>
      </c>
      <c r="D92" s="20"/>
      <c r="E92" s="19"/>
      <c r="F92" s="18"/>
      <c r="G92" s="17"/>
      <c r="H92" s="16">
        <f t="shared" si="260"/>
        <v>0</v>
      </c>
      <c r="I92" s="16">
        <f t="shared" si="246"/>
        <v>0</v>
      </c>
      <c r="K92" s="20"/>
      <c r="L92" s="21"/>
      <c r="M92" s="20" t="s">
        <v>78</v>
      </c>
      <c r="N92" s="20"/>
      <c r="O92" s="19"/>
      <c r="P92" s="18"/>
      <c r="Q92" s="17"/>
      <c r="R92" s="16">
        <f t="shared" si="261"/>
        <v>0</v>
      </c>
      <c r="S92" s="16">
        <f t="shared" si="247"/>
        <v>0</v>
      </c>
      <c r="U92" s="20"/>
      <c r="V92" s="21" t="s">
        <v>115</v>
      </c>
      <c r="W92" s="20" t="s">
        <v>78</v>
      </c>
      <c r="X92" s="20" t="s">
        <v>80</v>
      </c>
      <c r="Y92" s="19" t="s">
        <v>116</v>
      </c>
      <c r="Z92" s="18">
        <v>5</v>
      </c>
      <c r="AA92" s="17">
        <v>1200000</v>
      </c>
      <c r="AB92" s="16">
        <f t="shared" si="262"/>
        <v>1140000</v>
      </c>
      <c r="AC92" s="16">
        <f t="shared" si="248"/>
        <v>7140000</v>
      </c>
      <c r="AE92" s="20"/>
      <c r="AF92" s="21"/>
      <c r="AG92" s="20" t="s">
        <v>78</v>
      </c>
      <c r="AH92" s="20"/>
      <c r="AI92" s="19"/>
      <c r="AJ92" s="18"/>
      <c r="AK92" s="17"/>
      <c r="AL92" s="16">
        <f t="shared" ref="AL92:AL93" si="272">(AK92*AJ92)*19%</f>
        <v>0</v>
      </c>
      <c r="AM92" s="16">
        <f t="shared" ref="AM92:AM93" si="273">(AK92*AJ92)+AL92</f>
        <v>0</v>
      </c>
      <c r="AO92" s="20"/>
      <c r="AP92" s="21"/>
      <c r="AQ92" s="20" t="s">
        <v>78</v>
      </c>
      <c r="AR92" s="20"/>
      <c r="AS92" s="19"/>
      <c r="AT92" s="18"/>
      <c r="AU92" s="17"/>
      <c r="AV92" s="16">
        <f t="shared" si="270"/>
        <v>0</v>
      </c>
      <c r="AW92" s="16">
        <f t="shared" si="271"/>
        <v>0</v>
      </c>
      <c r="AY92" s="20"/>
      <c r="AZ92" s="21"/>
      <c r="BA92" s="20" t="s">
        <v>78</v>
      </c>
      <c r="BB92" s="20"/>
      <c r="BC92" s="19"/>
      <c r="BD92" s="18"/>
      <c r="BE92" s="17"/>
      <c r="BF92" s="16">
        <f t="shared" si="268"/>
        <v>0</v>
      </c>
      <c r="BG92" s="16">
        <f t="shared" si="269"/>
        <v>0</v>
      </c>
      <c r="BI92" s="20"/>
      <c r="BJ92" s="21"/>
      <c r="BK92" s="20" t="s">
        <v>78</v>
      </c>
      <c r="BL92" s="20"/>
      <c r="BM92" s="19"/>
      <c r="BN92" s="18"/>
      <c r="BO92" s="17"/>
      <c r="BP92" s="16">
        <f t="shared" si="263"/>
        <v>0</v>
      </c>
      <c r="BQ92" s="16">
        <f t="shared" si="255"/>
        <v>0</v>
      </c>
      <c r="BS92" s="20"/>
      <c r="BT92" s="21"/>
      <c r="BU92" s="20" t="s">
        <v>78</v>
      </c>
      <c r="BV92" s="20"/>
      <c r="BW92" s="19"/>
      <c r="BX92" s="18"/>
      <c r="BY92" s="17"/>
      <c r="BZ92" s="16">
        <f t="shared" si="264"/>
        <v>0</v>
      </c>
      <c r="CA92" s="16">
        <f t="shared" si="256"/>
        <v>0</v>
      </c>
      <c r="CC92" s="20"/>
      <c r="CD92" s="21"/>
      <c r="CE92" s="20" t="s">
        <v>78</v>
      </c>
      <c r="CF92" s="20"/>
      <c r="CG92" s="19"/>
      <c r="CH92" s="18"/>
      <c r="CI92" s="17"/>
      <c r="CJ92" s="16">
        <f t="shared" si="265"/>
        <v>0</v>
      </c>
      <c r="CK92" s="16">
        <f t="shared" si="257"/>
        <v>0</v>
      </c>
      <c r="CM92" s="20"/>
      <c r="CN92" s="21"/>
      <c r="CO92" s="20" t="s">
        <v>78</v>
      </c>
      <c r="CP92" s="20"/>
      <c r="CQ92" s="19"/>
      <c r="CR92" s="18"/>
      <c r="CS92" s="17"/>
      <c r="CT92" s="16">
        <f t="shared" si="266"/>
        <v>0</v>
      </c>
      <c r="CU92" s="16">
        <f t="shared" si="258"/>
        <v>0</v>
      </c>
      <c r="CW92" s="20"/>
      <c r="CX92" s="21"/>
      <c r="CY92" s="20" t="s">
        <v>78</v>
      </c>
      <c r="CZ92" s="20"/>
      <c r="DA92" s="19"/>
      <c r="DB92" s="18"/>
      <c r="DC92" s="17"/>
      <c r="DD92" s="16">
        <f t="shared" si="267"/>
        <v>0</v>
      </c>
      <c r="DE92" s="16">
        <f t="shared" si="259"/>
        <v>0</v>
      </c>
    </row>
    <row r="93" spans="1:109" ht="15.75" customHeight="1" outlineLevel="1" thickBot="1" x14ac:dyDescent="0.3">
      <c r="A93" s="20"/>
      <c r="B93" s="21"/>
      <c r="C93" s="20" t="s">
        <v>78</v>
      </c>
      <c r="D93" s="20"/>
      <c r="E93" s="19"/>
      <c r="F93" s="18"/>
      <c r="G93" s="17"/>
      <c r="H93" s="16">
        <f t="shared" si="260"/>
        <v>0</v>
      </c>
      <c r="I93" s="16">
        <f t="shared" si="246"/>
        <v>0</v>
      </c>
      <c r="K93" s="20"/>
      <c r="L93" s="21"/>
      <c r="M93" s="20" t="s">
        <v>78</v>
      </c>
      <c r="N93" s="20"/>
      <c r="O93" s="19"/>
      <c r="P93" s="18"/>
      <c r="Q93" s="17"/>
      <c r="R93" s="16">
        <f t="shared" si="261"/>
        <v>0</v>
      </c>
      <c r="S93" s="16">
        <f t="shared" si="247"/>
        <v>0</v>
      </c>
      <c r="U93" s="20"/>
      <c r="V93" s="21"/>
      <c r="W93" s="20" t="s">
        <v>78</v>
      </c>
      <c r="X93" s="20"/>
      <c r="Y93" s="19"/>
      <c r="Z93" s="18"/>
      <c r="AA93" s="17"/>
      <c r="AB93" s="16">
        <f t="shared" si="262"/>
        <v>0</v>
      </c>
      <c r="AC93" s="16">
        <f t="shared" si="248"/>
        <v>0</v>
      </c>
      <c r="AE93" s="20"/>
      <c r="AF93" s="21"/>
      <c r="AG93" s="20" t="s">
        <v>78</v>
      </c>
      <c r="AH93" s="20"/>
      <c r="AI93" s="19"/>
      <c r="AJ93" s="18"/>
      <c r="AK93" s="17"/>
      <c r="AL93" s="16">
        <f t="shared" si="272"/>
        <v>0</v>
      </c>
      <c r="AM93" s="16">
        <f t="shared" si="273"/>
        <v>0</v>
      </c>
      <c r="AO93" s="20"/>
      <c r="AP93" s="21"/>
      <c r="AQ93" s="20" t="s">
        <v>78</v>
      </c>
      <c r="AR93" s="20"/>
      <c r="AS93" s="19"/>
      <c r="AT93" s="18"/>
      <c r="AU93" s="17"/>
      <c r="AV93" s="16">
        <f t="shared" si="270"/>
        <v>0</v>
      </c>
      <c r="AW93" s="16">
        <f t="shared" si="271"/>
        <v>0</v>
      </c>
      <c r="AY93" s="20"/>
      <c r="AZ93" s="21"/>
      <c r="BA93" s="20" t="s">
        <v>78</v>
      </c>
      <c r="BB93" s="20"/>
      <c r="BC93" s="19"/>
      <c r="BD93" s="18"/>
      <c r="BE93" s="17"/>
      <c r="BF93" s="16">
        <f t="shared" si="268"/>
        <v>0</v>
      </c>
      <c r="BG93" s="16">
        <f t="shared" si="269"/>
        <v>0</v>
      </c>
      <c r="BI93" s="20"/>
      <c r="BJ93" s="21"/>
      <c r="BK93" s="20" t="s">
        <v>78</v>
      </c>
      <c r="BL93" s="20"/>
      <c r="BM93" s="19"/>
      <c r="BN93" s="18"/>
      <c r="BO93" s="17"/>
      <c r="BP93" s="16">
        <f t="shared" si="263"/>
        <v>0</v>
      </c>
      <c r="BQ93" s="16">
        <f t="shared" si="255"/>
        <v>0</v>
      </c>
      <c r="BS93" s="20"/>
      <c r="BT93" s="21"/>
      <c r="BU93" s="20" t="s">
        <v>78</v>
      </c>
      <c r="BV93" s="20"/>
      <c r="BW93" s="19"/>
      <c r="BX93" s="18"/>
      <c r="BY93" s="17"/>
      <c r="BZ93" s="16">
        <f t="shared" si="264"/>
        <v>0</v>
      </c>
      <c r="CA93" s="16">
        <f t="shared" si="256"/>
        <v>0</v>
      </c>
      <c r="CC93" s="20"/>
      <c r="CD93" s="21"/>
      <c r="CE93" s="20" t="s">
        <v>78</v>
      </c>
      <c r="CF93" s="20"/>
      <c r="CG93" s="19"/>
      <c r="CH93" s="18"/>
      <c r="CI93" s="17"/>
      <c r="CJ93" s="16">
        <f t="shared" si="265"/>
        <v>0</v>
      </c>
      <c r="CK93" s="16">
        <f t="shared" si="257"/>
        <v>0</v>
      </c>
      <c r="CM93" s="20"/>
      <c r="CN93" s="21"/>
      <c r="CO93" s="20" t="s">
        <v>78</v>
      </c>
      <c r="CP93" s="20"/>
      <c r="CQ93" s="19"/>
      <c r="CR93" s="18"/>
      <c r="CS93" s="17"/>
      <c r="CT93" s="16">
        <f t="shared" si="266"/>
        <v>0</v>
      </c>
      <c r="CU93" s="16">
        <f t="shared" si="258"/>
        <v>0</v>
      </c>
      <c r="CW93" s="20"/>
      <c r="CX93" s="21"/>
      <c r="CY93" s="20" t="s">
        <v>78</v>
      </c>
      <c r="CZ93" s="20"/>
      <c r="DA93" s="19"/>
      <c r="DB93" s="18"/>
      <c r="DC93" s="17"/>
      <c r="DD93" s="16">
        <f t="shared" si="267"/>
        <v>0</v>
      </c>
      <c r="DE93" s="16">
        <f t="shared" si="259"/>
        <v>0</v>
      </c>
    </row>
    <row r="94" spans="1:109" ht="15.75" customHeight="1" outlineLevel="1" x14ac:dyDescent="0.25">
      <c r="A94" s="51"/>
      <c r="B94" s="235" t="s">
        <v>28</v>
      </c>
      <c r="C94" s="236"/>
      <c r="D94" s="236"/>
      <c r="E94" s="236"/>
      <c r="F94" s="236"/>
      <c r="G94" s="237"/>
      <c r="H94" s="50">
        <f>SUM(H95:H100)</f>
        <v>0</v>
      </c>
      <c r="I94" s="50">
        <f>SUM(I95:I100)</f>
        <v>0</v>
      </c>
      <c r="K94" s="51"/>
      <c r="L94" s="235" t="s">
        <v>28</v>
      </c>
      <c r="M94" s="236"/>
      <c r="N94" s="236"/>
      <c r="O94" s="236"/>
      <c r="P94" s="236"/>
      <c r="Q94" s="237"/>
      <c r="R94" s="50">
        <f>SUM(R95:R100)</f>
        <v>0</v>
      </c>
      <c r="S94" s="50">
        <f>SUM(S95:S100)</f>
        <v>0</v>
      </c>
      <c r="U94" s="51"/>
      <c r="V94" s="235" t="s">
        <v>28</v>
      </c>
      <c r="W94" s="236"/>
      <c r="X94" s="236"/>
      <c r="Y94" s="236"/>
      <c r="Z94" s="236"/>
      <c r="AA94" s="237"/>
      <c r="AB94" s="50">
        <f>SUM(AB95:AB100)</f>
        <v>0</v>
      </c>
      <c r="AC94" s="50">
        <f>SUM(AC95:AC100)</f>
        <v>0</v>
      </c>
      <c r="AE94" s="51"/>
      <c r="AF94" s="235" t="s">
        <v>28</v>
      </c>
      <c r="AG94" s="236"/>
      <c r="AH94" s="236"/>
      <c r="AI94" s="236"/>
      <c r="AJ94" s="236"/>
      <c r="AK94" s="237"/>
      <c r="AL94" s="50">
        <f>SUM(AL95:AL100)</f>
        <v>0</v>
      </c>
      <c r="AM94" s="50">
        <f>SUM(AM95:AM100)</f>
        <v>0</v>
      </c>
      <c r="AO94" s="51"/>
      <c r="AP94" s="235" t="s">
        <v>28</v>
      </c>
      <c r="AQ94" s="236"/>
      <c r="AR94" s="236"/>
      <c r="AS94" s="236"/>
      <c r="AT94" s="236"/>
      <c r="AU94" s="237"/>
      <c r="AV94" s="50">
        <f>SUM(AV95:AV100)</f>
        <v>0</v>
      </c>
      <c r="AW94" s="50">
        <f>SUM(AW95:AW100)</f>
        <v>0</v>
      </c>
      <c r="AY94" s="51"/>
      <c r="AZ94" s="235" t="s">
        <v>28</v>
      </c>
      <c r="BA94" s="236"/>
      <c r="BB94" s="236"/>
      <c r="BC94" s="236"/>
      <c r="BD94" s="236"/>
      <c r="BE94" s="237"/>
      <c r="BF94" s="50">
        <f>SUM(BF95:BF100)</f>
        <v>0</v>
      </c>
      <c r="BG94" s="50">
        <f>SUM(BG95:BG100)</f>
        <v>0</v>
      </c>
      <c r="BI94" s="51"/>
      <c r="BJ94" s="235" t="s">
        <v>28</v>
      </c>
      <c r="BK94" s="236"/>
      <c r="BL94" s="236"/>
      <c r="BM94" s="236"/>
      <c r="BN94" s="236"/>
      <c r="BO94" s="237"/>
      <c r="BP94" s="50">
        <f>SUM(BP95:BP100)</f>
        <v>0</v>
      </c>
      <c r="BQ94" s="50">
        <f>SUM(BQ95:BQ100)</f>
        <v>0</v>
      </c>
      <c r="BS94" s="51"/>
      <c r="BT94" s="235" t="s">
        <v>28</v>
      </c>
      <c r="BU94" s="236"/>
      <c r="BV94" s="236"/>
      <c r="BW94" s="236"/>
      <c r="BX94" s="236"/>
      <c r="BY94" s="237"/>
      <c r="BZ94" s="50">
        <f>SUM(BZ95:BZ100)</f>
        <v>0</v>
      </c>
      <c r="CA94" s="50">
        <f>SUM(CA95:CA100)</f>
        <v>0</v>
      </c>
      <c r="CC94" s="51"/>
      <c r="CD94" s="235" t="s">
        <v>28</v>
      </c>
      <c r="CE94" s="236"/>
      <c r="CF94" s="236"/>
      <c r="CG94" s="236"/>
      <c r="CH94" s="236"/>
      <c r="CI94" s="237"/>
      <c r="CJ94" s="50">
        <f>SUM(CJ95:CJ100)</f>
        <v>0</v>
      </c>
      <c r="CK94" s="50">
        <f>SUM(CK95:CK100)</f>
        <v>0</v>
      </c>
      <c r="CM94" s="51"/>
      <c r="CN94" s="235" t="s">
        <v>28</v>
      </c>
      <c r="CO94" s="236"/>
      <c r="CP94" s="236"/>
      <c r="CQ94" s="236"/>
      <c r="CR94" s="236"/>
      <c r="CS94" s="237"/>
      <c r="CT94" s="50">
        <f>SUM(CT95:CT100)</f>
        <v>0</v>
      </c>
      <c r="CU94" s="50">
        <f>SUM(CU95:CU100)</f>
        <v>0</v>
      </c>
      <c r="CW94" s="51"/>
      <c r="CX94" s="235" t="s">
        <v>28</v>
      </c>
      <c r="CY94" s="236"/>
      <c r="CZ94" s="236"/>
      <c r="DA94" s="236"/>
      <c r="DB94" s="236"/>
      <c r="DC94" s="237"/>
      <c r="DD94" s="50">
        <f>SUM(DD95:DD100)</f>
        <v>0</v>
      </c>
      <c r="DE94" s="50">
        <f>SUM(DE95:DE100)</f>
        <v>0</v>
      </c>
    </row>
    <row r="95" spans="1:109" ht="18" customHeight="1" outlineLevel="1" x14ac:dyDescent="0.25">
      <c r="A95" s="20"/>
      <c r="B95" s="21"/>
      <c r="C95" s="20" t="s">
        <v>78</v>
      </c>
      <c r="D95" s="77"/>
      <c r="E95" s="52"/>
      <c r="F95" s="18"/>
      <c r="G95" s="17"/>
      <c r="H95" s="16">
        <f>(G95*F95)*19%</f>
        <v>0</v>
      </c>
      <c r="I95" s="16">
        <f t="shared" ref="I95:I100" si="274">(G95*F95)+H95</f>
        <v>0</v>
      </c>
      <c r="K95" s="20"/>
      <c r="L95" s="21"/>
      <c r="M95" s="20" t="s">
        <v>78</v>
      </c>
      <c r="N95" s="77"/>
      <c r="O95" s="52"/>
      <c r="P95" s="18"/>
      <c r="Q95" s="17"/>
      <c r="R95" s="16">
        <f>(Q95*P95)*19%</f>
        <v>0</v>
      </c>
      <c r="S95" s="16">
        <f t="shared" ref="S95:S100" si="275">(Q95*P95)+R95</f>
        <v>0</v>
      </c>
      <c r="U95" s="20"/>
      <c r="V95" s="21"/>
      <c r="W95" s="20" t="s">
        <v>78</v>
      </c>
      <c r="X95" s="77"/>
      <c r="Y95" s="52"/>
      <c r="Z95" s="18"/>
      <c r="AA95" s="17"/>
      <c r="AB95" s="16">
        <f>(AA95*Z95)*19%</f>
        <v>0</v>
      </c>
      <c r="AC95" s="16">
        <f t="shared" ref="AC95:AC100" si="276">(AA95*Z95)+AB95</f>
        <v>0</v>
      </c>
      <c r="AE95" s="20"/>
      <c r="AF95" s="21"/>
      <c r="AG95" s="20" t="s">
        <v>78</v>
      </c>
      <c r="AH95" s="77"/>
      <c r="AI95" s="52"/>
      <c r="AJ95" s="18"/>
      <c r="AK95" s="17"/>
      <c r="AL95" s="16">
        <f>(AK95*AJ95)*19%</f>
        <v>0</v>
      </c>
      <c r="AM95" s="16">
        <f t="shared" ref="AM95:AM100" si="277">(AK95*AJ95)+AL95</f>
        <v>0</v>
      </c>
      <c r="AO95" s="20"/>
      <c r="AP95" s="21"/>
      <c r="AQ95" s="20" t="s">
        <v>78</v>
      </c>
      <c r="AR95" s="77"/>
      <c r="AS95" s="52"/>
      <c r="AT95" s="18"/>
      <c r="AU95" s="17"/>
      <c r="AV95" s="16">
        <f>(AU95*AT95)*19%</f>
        <v>0</v>
      </c>
      <c r="AW95" s="16">
        <f t="shared" ref="AW95:AW100" si="278">(AU95*AT95)+AV95</f>
        <v>0</v>
      </c>
      <c r="AY95" s="20"/>
      <c r="AZ95" s="21"/>
      <c r="BA95" s="20" t="s">
        <v>78</v>
      </c>
      <c r="BB95" s="77"/>
      <c r="BC95" s="52"/>
      <c r="BD95" s="18"/>
      <c r="BE95" s="17"/>
      <c r="BF95" s="16">
        <f>(BE95*BD95)*19%</f>
        <v>0</v>
      </c>
      <c r="BG95" s="16">
        <f t="shared" ref="BG95:BG100" si="279">(BE95*BD95)+BF95</f>
        <v>0</v>
      </c>
      <c r="BI95" s="20"/>
      <c r="BJ95" s="21"/>
      <c r="BK95" s="20" t="s">
        <v>78</v>
      </c>
      <c r="BL95" s="77"/>
      <c r="BM95" s="52"/>
      <c r="BN95" s="18"/>
      <c r="BO95" s="17"/>
      <c r="BP95" s="16">
        <f>(BO95*BN95)*19%</f>
        <v>0</v>
      </c>
      <c r="BQ95" s="16">
        <f t="shared" ref="BQ95:BQ100" si="280">(BO95*BN95)+BP95</f>
        <v>0</v>
      </c>
      <c r="BS95" s="20"/>
      <c r="BT95" s="21"/>
      <c r="BU95" s="20" t="s">
        <v>78</v>
      </c>
      <c r="BV95" s="77"/>
      <c r="BW95" s="52"/>
      <c r="BX95" s="18"/>
      <c r="BY95" s="17"/>
      <c r="BZ95" s="16">
        <f>(BY95*BX95)*19%</f>
        <v>0</v>
      </c>
      <c r="CA95" s="16">
        <f t="shared" ref="CA95:CA100" si="281">(BY95*BX95)+BZ95</f>
        <v>0</v>
      </c>
      <c r="CC95" s="20"/>
      <c r="CD95" s="21"/>
      <c r="CE95" s="20" t="s">
        <v>78</v>
      </c>
      <c r="CF95" s="77"/>
      <c r="CG95" s="52"/>
      <c r="CH95" s="18"/>
      <c r="CI95" s="17"/>
      <c r="CJ95" s="16">
        <f>(CI95*CH95)*19%</f>
        <v>0</v>
      </c>
      <c r="CK95" s="16">
        <f t="shared" ref="CK95:CK100" si="282">(CI95*CH95)+CJ95</f>
        <v>0</v>
      </c>
      <c r="CM95" s="20"/>
      <c r="CN95" s="21"/>
      <c r="CO95" s="20" t="s">
        <v>78</v>
      </c>
      <c r="CP95" s="77"/>
      <c r="CQ95" s="52"/>
      <c r="CR95" s="18"/>
      <c r="CS95" s="17"/>
      <c r="CT95" s="16">
        <f>(CS95*CR95)*19%</f>
        <v>0</v>
      </c>
      <c r="CU95" s="16">
        <f t="shared" ref="CU95:CU100" si="283">(CS95*CR95)+CT95</f>
        <v>0</v>
      </c>
      <c r="CW95" s="20"/>
      <c r="CX95" s="21"/>
      <c r="CY95" s="20" t="s">
        <v>78</v>
      </c>
      <c r="CZ95" s="77"/>
      <c r="DA95" s="52"/>
      <c r="DB95" s="18"/>
      <c r="DC95" s="17"/>
      <c r="DD95" s="16">
        <f>(DC95*DB95)*19%</f>
        <v>0</v>
      </c>
      <c r="DE95" s="16">
        <f t="shared" ref="DE95:DE100" si="284">(DC95*DB95)+DD95</f>
        <v>0</v>
      </c>
    </row>
    <row r="96" spans="1:109" ht="15.75" customHeight="1" outlineLevel="1" x14ac:dyDescent="0.25">
      <c r="A96" s="20"/>
      <c r="B96" s="21"/>
      <c r="C96" s="20" t="s">
        <v>78</v>
      </c>
      <c r="D96" s="20"/>
      <c r="E96" s="19"/>
      <c r="F96" s="18"/>
      <c r="G96" s="17"/>
      <c r="H96" s="16">
        <f t="shared" ref="H96:H100" si="285">(G96*F96)*19%</f>
        <v>0</v>
      </c>
      <c r="I96" s="16">
        <f t="shared" si="274"/>
        <v>0</v>
      </c>
      <c r="K96" s="20"/>
      <c r="L96" s="21"/>
      <c r="M96" s="20" t="s">
        <v>78</v>
      </c>
      <c r="N96" s="20"/>
      <c r="O96" s="19"/>
      <c r="P96" s="18"/>
      <c r="Q96" s="17"/>
      <c r="R96" s="16">
        <f t="shared" ref="R96:R100" si="286">(Q96*P96)*19%</f>
        <v>0</v>
      </c>
      <c r="S96" s="16">
        <f t="shared" si="275"/>
        <v>0</v>
      </c>
      <c r="U96" s="20"/>
      <c r="V96" s="21"/>
      <c r="W96" s="20" t="s">
        <v>78</v>
      </c>
      <c r="X96" s="20"/>
      <c r="Y96" s="19"/>
      <c r="Z96" s="18"/>
      <c r="AA96" s="17"/>
      <c r="AB96" s="16">
        <f t="shared" ref="AB96:AB100" si="287">(AA96*Z96)*19%</f>
        <v>0</v>
      </c>
      <c r="AC96" s="16">
        <f t="shared" si="276"/>
        <v>0</v>
      </c>
      <c r="AE96" s="20"/>
      <c r="AF96" s="21"/>
      <c r="AG96" s="20" t="s">
        <v>78</v>
      </c>
      <c r="AH96" s="20"/>
      <c r="AI96" s="19"/>
      <c r="AJ96" s="18"/>
      <c r="AK96" s="17"/>
      <c r="AL96" s="16">
        <f t="shared" ref="AL96:AL100" si="288">(AK96*AJ96)*19%</f>
        <v>0</v>
      </c>
      <c r="AM96" s="16">
        <f t="shared" si="277"/>
        <v>0</v>
      </c>
      <c r="AO96" s="20"/>
      <c r="AP96" s="21"/>
      <c r="AQ96" s="20" t="s">
        <v>78</v>
      </c>
      <c r="AR96" s="20"/>
      <c r="AS96" s="19"/>
      <c r="AT96" s="18"/>
      <c r="AU96" s="17"/>
      <c r="AV96" s="16">
        <f t="shared" ref="AV96:AV100" si="289">(AU96*AT96)*19%</f>
        <v>0</v>
      </c>
      <c r="AW96" s="16">
        <f t="shared" si="278"/>
        <v>0</v>
      </c>
      <c r="AY96" s="20"/>
      <c r="AZ96" s="21"/>
      <c r="BA96" s="20" t="s">
        <v>78</v>
      </c>
      <c r="BB96" s="20"/>
      <c r="BC96" s="19"/>
      <c r="BD96" s="18"/>
      <c r="BE96" s="17"/>
      <c r="BF96" s="16">
        <f t="shared" ref="BF96:BF100" si="290">(BE96*BD96)*19%</f>
        <v>0</v>
      </c>
      <c r="BG96" s="16">
        <f t="shared" si="279"/>
        <v>0</v>
      </c>
      <c r="BI96" s="20"/>
      <c r="BJ96" s="21"/>
      <c r="BK96" s="20" t="s">
        <v>78</v>
      </c>
      <c r="BL96" s="20"/>
      <c r="BM96" s="19"/>
      <c r="BN96" s="18"/>
      <c r="BO96" s="17"/>
      <c r="BP96" s="16">
        <f t="shared" ref="BP96:BP100" si="291">(BO96*BN96)*19%</f>
        <v>0</v>
      </c>
      <c r="BQ96" s="16">
        <f t="shared" si="280"/>
        <v>0</v>
      </c>
      <c r="BS96" s="20"/>
      <c r="BT96" s="21"/>
      <c r="BU96" s="20" t="s">
        <v>78</v>
      </c>
      <c r="BV96" s="20"/>
      <c r="BW96" s="19"/>
      <c r="BX96" s="18"/>
      <c r="BY96" s="17"/>
      <c r="BZ96" s="16">
        <f t="shared" ref="BZ96:BZ100" si="292">(BY96*BX96)*19%</f>
        <v>0</v>
      </c>
      <c r="CA96" s="16">
        <f t="shared" si="281"/>
        <v>0</v>
      </c>
      <c r="CC96" s="20"/>
      <c r="CD96" s="21"/>
      <c r="CE96" s="20" t="s">
        <v>78</v>
      </c>
      <c r="CF96" s="20"/>
      <c r="CG96" s="19"/>
      <c r="CH96" s="18"/>
      <c r="CI96" s="17"/>
      <c r="CJ96" s="16">
        <f t="shared" ref="CJ96:CJ100" si="293">(CI96*CH96)*19%</f>
        <v>0</v>
      </c>
      <c r="CK96" s="16">
        <f t="shared" si="282"/>
        <v>0</v>
      </c>
      <c r="CM96" s="20"/>
      <c r="CN96" s="21"/>
      <c r="CO96" s="20" t="s">
        <v>78</v>
      </c>
      <c r="CP96" s="20"/>
      <c r="CQ96" s="19"/>
      <c r="CR96" s="18"/>
      <c r="CS96" s="17"/>
      <c r="CT96" s="16">
        <f t="shared" ref="CT96:CT100" si="294">(CS96*CR96)*19%</f>
        <v>0</v>
      </c>
      <c r="CU96" s="16">
        <f t="shared" si="283"/>
        <v>0</v>
      </c>
      <c r="CW96" s="20"/>
      <c r="CX96" s="21"/>
      <c r="CY96" s="20" t="s">
        <v>78</v>
      </c>
      <c r="CZ96" s="20"/>
      <c r="DA96" s="19"/>
      <c r="DB96" s="18"/>
      <c r="DC96" s="17"/>
      <c r="DD96" s="16">
        <f t="shared" ref="DD96:DD100" si="295">(DC96*DB96)*19%</f>
        <v>0</v>
      </c>
      <c r="DE96" s="16">
        <f t="shared" si="284"/>
        <v>0</v>
      </c>
    </row>
    <row r="97" spans="1:109" ht="15.75" customHeight="1" outlineLevel="1" x14ac:dyDescent="0.25">
      <c r="A97" s="20"/>
      <c r="B97" s="21"/>
      <c r="C97" s="20" t="s">
        <v>78</v>
      </c>
      <c r="D97" s="20"/>
      <c r="E97" s="19"/>
      <c r="F97" s="18"/>
      <c r="G97" s="17"/>
      <c r="H97" s="16">
        <f t="shared" si="285"/>
        <v>0</v>
      </c>
      <c r="I97" s="16">
        <f t="shared" si="274"/>
        <v>0</v>
      </c>
      <c r="K97" s="20"/>
      <c r="L97" s="21"/>
      <c r="M97" s="20" t="s">
        <v>78</v>
      </c>
      <c r="N97" s="20"/>
      <c r="O97" s="19"/>
      <c r="P97" s="18"/>
      <c r="Q97" s="17"/>
      <c r="R97" s="16">
        <f t="shared" si="286"/>
        <v>0</v>
      </c>
      <c r="S97" s="16">
        <f t="shared" si="275"/>
        <v>0</v>
      </c>
      <c r="U97" s="20"/>
      <c r="V97" s="21"/>
      <c r="W97" s="20" t="s">
        <v>78</v>
      </c>
      <c r="X97" s="20"/>
      <c r="Y97" s="19"/>
      <c r="Z97" s="18"/>
      <c r="AA97" s="17"/>
      <c r="AB97" s="16">
        <f t="shared" si="287"/>
        <v>0</v>
      </c>
      <c r="AC97" s="16">
        <f t="shared" si="276"/>
        <v>0</v>
      </c>
      <c r="AE97" s="20"/>
      <c r="AF97" s="21"/>
      <c r="AG97" s="20" t="s">
        <v>78</v>
      </c>
      <c r="AH97" s="20"/>
      <c r="AI97" s="19"/>
      <c r="AJ97" s="18"/>
      <c r="AK97" s="17"/>
      <c r="AL97" s="16">
        <f t="shared" si="288"/>
        <v>0</v>
      </c>
      <c r="AM97" s="16">
        <f t="shared" si="277"/>
        <v>0</v>
      </c>
      <c r="AO97" s="20"/>
      <c r="AP97" s="21"/>
      <c r="AQ97" s="20" t="s">
        <v>78</v>
      </c>
      <c r="AR97" s="20"/>
      <c r="AS97" s="19"/>
      <c r="AT97" s="18"/>
      <c r="AU97" s="17"/>
      <c r="AV97" s="16">
        <f t="shared" si="289"/>
        <v>0</v>
      </c>
      <c r="AW97" s="16">
        <f t="shared" si="278"/>
        <v>0</v>
      </c>
      <c r="AY97" s="20"/>
      <c r="AZ97" s="21"/>
      <c r="BA97" s="20" t="s">
        <v>78</v>
      </c>
      <c r="BB97" s="20"/>
      <c r="BC97" s="19"/>
      <c r="BD97" s="18"/>
      <c r="BE97" s="17"/>
      <c r="BF97" s="16">
        <f t="shared" si="290"/>
        <v>0</v>
      </c>
      <c r="BG97" s="16">
        <f t="shared" si="279"/>
        <v>0</v>
      </c>
      <c r="BI97" s="20"/>
      <c r="BJ97" s="21"/>
      <c r="BK97" s="20" t="s">
        <v>78</v>
      </c>
      <c r="BL97" s="20"/>
      <c r="BM97" s="19"/>
      <c r="BN97" s="18"/>
      <c r="BO97" s="17"/>
      <c r="BP97" s="16">
        <f t="shared" si="291"/>
        <v>0</v>
      </c>
      <c r="BQ97" s="16">
        <f t="shared" si="280"/>
        <v>0</v>
      </c>
      <c r="BS97" s="20"/>
      <c r="BT97" s="21"/>
      <c r="BU97" s="20" t="s">
        <v>78</v>
      </c>
      <c r="BV97" s="20"/>
      <c r="BW97" s="19"/>
      <c r="BX97" s="18"/>
      <c r="BY97" s="17"/>
      <c r="BZ97" s="16">
        <f t="shared" si="292"/>
        <v>0</v>
      </c>
      <c r="CA97" s="16">
        <f t="shared" si="281"/>
        <v>0</v>
      </c>
      <c r="CC97" s="20"/>
      <c r="CD97" s="21"/>
      <c r="CE97" s="20" t="s">
        <v>78</v>
      </c>
      <c r="CF97" s="20"/>
      <c r="CG97" s="19"/>
      <c r="CH97" s="18"/>
      <c r="CI97" s="17"/>
      <c r="CJ97" s="16">
        <f t="shared" si="293"/>
        <v>0</v>
      </c>
      <c r="CK97" s="16">
        <f t="shared" si="282"/>
        <v>0</v>
      </c>
      <c r="CM97" s="20"/>
      <c r="CN97" s="21"/>
      <c r="CO97" s="20" t="s">
        <v>78</v>
      </c>
      <c r="CP97" s="20"/>
      <c r="CQ97" s="19"/>
      <c r="CR97" s="18"/>
      <c r="CS97" s="17"/>
      <c r="CT97" s="16">
        <f t="shared" si="294"/>
        <v>0</v>
      </c>
      <c r="CU97" s="16">
        <f t="shared" si="283"/>
        <v>0</v>
      </c>
      <c r="CW97" s="20"/>
      <c r="CX97" s="21"/>
      <c r="CY97" s="20" t="s">
        <v>78</v>
      </c>
      <c r="CZ97" s="20"/>
      <c r="DA97" s="19"/>
      <c r="DB97" s="18"/>
      <c r="DC97" s="17"/>
      <c r="DD97" s="16">
        <f t="shared" si="295"/>
        <v>0</v>
      </c>
      <c r="DE97" s="16">
        <f t="shared" si="284"/>
        <v>0</v>
      </c>
    </row>
    <row r="98" spans="1:109" ht="15.75" customHeight="1" outlineLevel="1" x14ac:dyDescent="0.25">
      <c r="A98" s="20"/>
      <c r="B98" s="21"/>
      <c r="C98" s="20" t="s">
        <v>78</v>
      </c>
      <c r="D98" s="20"/>
      <c r="E98" s="19"/>
      <c r="F98" s="18"/>
      <c r="G98" s="17"/>
      <c r="H98" s="16">
        <f t="shared" si="285"/>
        <v>0</v>
      </c>
      <c r="I98" s="16">
        <f t="shared" si="274"/>
        <v>0</v>
      </c>
      <c r="K98" s="20"/>
      <c r="L98" s="21"/>
      <c r="M98" s="20" t="s">
        <v>78</v>
      </c>
      <c r="N98" s="20"/>
      <c r="O98" s="19"/>
      <c r="P98" s="18"/>
      <c r="Q98" s="17"/>
      <c r="R98" s="16">
        <f t="shared" si="286"/>
        <v>0</v>
      </c>
      <c r="S98" s="16">
        <f t="shared" si="275"/>
        <v>0</v>
      </c>
      <c r="U98" s="20"/>
      <c r="V98" s="21"/>
      <c r="W98" s="20" t="s">
        <v>78</v>
      </c>
      <c r="X98" s="20"/>
      <c r="Y98" s="19"/>
      <c r="Z98" s="18"/>
      <c r="AA98" s="17"/>
      <c r="AB98" s="16">
        <f t="shared" si="287"/>
        <v>0</v>
      </c>
      <c r="AC98" s="16">
        <f t="shared" si="276"/>
        <v>0</v>
      </c>
      <c r="AE98" s="20"/>
      <c r="AF98" s="21"/>
      <c r="AG98" s="20" t="s">
        <v>78</v>
      </c>
      <c r="AH98" s="20"/>
      <c r="AI98" s="19"/>
      <c r="AJ98" s="18"/>
      <c r="AK98" s="17"/>
      <c r="AL98" s="16">
        <f t="shared" si="288"/>
        <v>0</v>
      </c>
      <c r="AM98" s="16">
        <f t="shared" si="277"/>
        <v>0</v>
      </c>
      <c r="AO98" s="20"/>
      <c r="AP98" s="21"/>
      <c r="AQ98" s="20" t="s">
        <v>78</v>
      </c>
      <c r="AR98" s="20"/>
      <c r="AS98" s="19"/>
      <c r="AT98" s="18"/>
      <c r="AU98" s="17"/>
      <c r="AV98" s="16">
        <f t="shared" si="289"/>
        <v>0</v>
      </c>
      <c r="AW98" s="16">
        <f t="shared" si="278"/>
        <v>0</v>
      </c>
      <c r="AY98" s="20"/>
      <c r="AZ98" s="21"/>
      <c r="BA98" s="20" t="s">
        <v>78</v>
      </c>
      <c r="BB98" s="20"/>
      <c r="BC98" s="19"/>
      <c r="BD98" s="18"/>
      <c r="BE98" s="17"/>
      <c r="BF98" s="16">
        <f t="shared" si="290"/>
        <v>0</v>
      </c>
      <c r="BG98" s="16">
        <f t="shared" si="279"/>
        <v>0</v>
      </c>
      <c r="BI98" s="20"/>
      <c r="BJ98" s="21"/>
      <c r="BK98" s="20" t="s">
        <v>78</v>
      </c>
      <c r="BL98" s="20"/>
      <c r="BM98" s="19"/>
      <c r="BN98" s="18"/>
      <c r="BO98" s="17"/>
      <c r="BP98" s="16">
        <f t="shared" si="291"/>
        <v>0</v>
      </c>
      <c r="BQ98" s="16">
        <f t="shared" si="280"/>
        <v>0</v>
      </c>
      <c r="BS98" s="20"/>
      <c r="BT98" s="21"/>
      <c r="BU98" s="20" t="s">
        <v>78</v>
      </c>
      <c r="BV98" s="20"/>
      <c r="BW98" s="19"/>
      <c r="BX98" s="18"/>
      <c r="BY98" s="17"/>
      <c r="BZ98" s="16">
        <f t="shared" si="292"/>
        <v>0</v>
      </c>
      <c r="CA98" s="16">
        <f t="shared" si="281"/>
        <v>0</v>
      </c>
      <c r="CC98" s="20"/>
      <c r="CD98" s="21"/>
      <c r="CE98" s="20" t="s">
        <v>78</v>
      </c>
      <c r="CF98" s="20"/>
      <c r="CG98" s="19"/>
      <c r="CH98" s="18"/>
      <c r="CI98" s="17"/>
      <c r="CJ98" s="16">
        <f t="shared" si="293"/>
        <v>0</v>
      </c>
      <c r="CK98" s="16">
        <f t="shared" si="282"/>
        <v>0</v>
      </c>
      <c r="CM98" s="20"/>
      <c r="CN98" s="21"/>
      <c r="CO98" s="20" t="s">
        <v>78</v>
      </c>
      <c r="CP98" s="20"/>
      <c r="CQ98" s="19"/>
      <c r="CR98" s="18"/>
      <c r="CS98" s="17"/>
      <c r="CT98" s="16">
        <f t="shared" si="294"/>
        <v>0</v>
      </c>
      <c r="CU98" s="16">
        <f t="shared" si="283"/>
        <v>0</v>
      </c>
      <c r="CW98" s="20"/>
      <c r="CX98" s="21"/>
      <c r="CY98" s="20" t="s">
        <v>78</v>
      </c>
      <c r="CZ98" s="20"/>
      <c r="DA98" s="19"/>
      <c r="DB98" s="18"/>
      <c r="DC98" s="17"/>
      <c r="DD98" s="16">
        <f t="shared" si="295"/>
        <v>0</v>
      </c>
      <c r="DE98" s="16">
        <f t="shared" si="284"/>
        <v>0</v>
      </c>
    </row>
    <row r="99" spans="1:109" ht="15.75" customHeight="1" outlineLevel="1" x14ac:dyDescent="0.25">
      <c r="A99" s="20"/>
      <c r="B99" s="21"/>
      <c r="C99" s="20" t="s">
        <v>78</v>
      </c>
      <c r="D99" s="20"/>
      <c r="E99" s="19"/>
      <c r="F99" s="18"/>
      <c r="G99" s="17"/>
      <c r="H99" s="16">
        <f t="shared" si="285"/>
        <v>0</v>
      </c>
      <c r="I99" s="16">
        <f t="shared" si="274"/>
        <v>0</v>
      </c>
      <c r="K99" s="20"/>
      <c r="L99" s="21"/>
      <c r="M99" s="20" t="s">
        <v>78</v>
      </c>
      <c r="N99" s="20"/>
      <c r="O99" s="19"/>
      <c r="P99" s="18"/>
      <c r="Q99" s="17"/>
      <c r="R99" s="16">
        <f t="shared" si="286"/>
        <v>0</v>
      </c>
      <c r="S99" s="16">
        <f t="shared" si="275"/>
        <v>0</v>
      </c>
      <c r="U99" s="20"/>
      <c r="V99" s="21"/>
      <c r="W99" s="20" t="s">
        <v>78</v>
      </c>
      <c r="X99" s="20"/>
      <c r="Y99" s="19"/>
      <c r="Z99" s="18"/>
      <c r="AA99" s="17"/>
      <c r="AB99" s="16">
        <f t="shared" si="287"/>
        <v>0</v>
      </c>
      <c r="AC99" s="16">
        <f t="shared" si="276"/>
        <v>0</v>
      </c>
      <c r="AE99" s="20"/>
      <c r="AF99" s="21"/>
      <c r="AG99" s="20" t="s">
        <v>78</v>
      </c>
      <c r="AH99" s="20"/>
      <c r="AI99" s="19"/>
      <c r="AJ99" s="18"/>
      <c r="AK99" s="17"/>
      <c r="AL99" s="16">
        <f t="shared" si="288"/>
        <v>0</v>
      </c>
      <c r="AM99" s="16">
        <f t="shared" si="277"/>
        <v>0</v>
      </c>
      <c r="AO99" s="20"/>
      <c r="AP99" s="21"/>
      <c r="AQ99" s="20" t="s">
        <v>78</v>
      </c>
      <c r="AR99" s="20"/>
      <c r="AS99" s="19"/>
      <c r="AT99" s="18"/>
      <c r="AU99" s="17"/>
      <c r="AV99" s="16">
        <f t="shared" si="289"/>
        <v>0</v>
      </c>
      <c r="AW99" s="16">
        <f t="shared" si="278"/>
        <v>0</v>
      </c>
      <c r="AY99" s="20"/>
      <c r="AZ99" s="21"/>
      <c r="BA99" s="20" t="s">
        <v>78</v>
      </c>
      <c r="BB99" s="20"/>
      <c r="BC99" s="19"/>
      <c r="BD99" s="18"/>
      <c r="BE99" s="17"/>
      <c r="BF99" s="16">
        <f t="shared" si="290"/>
        <v>0</v>
      </c>
      <c r="BG99" s="16">
        <f t="shared" si="279"/>
        <v>0</v>
      </c>
      <c r="BI99" s="20"/>
      <c r="BJ99" s="21"/>
      <c r="BK99" s="20" t="s">
        <v>78</v>
      </c>
      <c r="BL99" s="20"/>
      <c r="BM99" s="19"/>
      <c r="BN99" s="18"/>
      <c r="BO99" s="17"/>
      <c r="BP99" s="16">
        <f t="shared" si="291"/>
        <v>0</v>
      </c>
      <c r="BQ99" s="16">
        <f t="shared" si="280"/>
        <v>0</v>
      </c>
      <c r="BS99" s="20"/>
      <c r="BT99" s="21"/>
      <c r="BU99" s="20" t="s">
        <v>78</v>
      </c>
      <c r="BV99" s="20"/>
      <c r="BW99" s="19"/>
      <c r="BX99" s="18"/>
      <c r="BY99" s="17"/>
      <c r="BZ99" s="16">
        <f t="shared" si="292"/>
        <v>0</v>
      </c>
      <c r="CA99" s="16">
        <f t="shared" si="281"/>
        <v>0</v>
      </c>
      <c r="CC99" s="20"/>
      <c r="CD99" s="21"/>
      <c r="CE99" s="20" t="s">
        <v>78</v>
      </c>
      <c r="CF99" s="20"/>
      <c r="CG99" s="19"/>
      <c r="CH99" s="18"/>
      <c r="CI99" s="17"/>
      <c r="CJ99" s="16">
        <f t="shared" si="293"/>
        <v>0</v>
      </c>
      <c r="CK99" s="16">
        <f t="shared" si="282"/>
        <v>0</v>
      </c>
      <c r="CM99" s="20"/>
      <c r="CN99" s="21"/>
      <c r="CO99" s="20" t="s">
        <v>78</v>
      </c>
      <c r="CP99" s="20"/>
      <c r="CQ99" s="19"/>
      <c r="CR99" s="18"/>
      <c r="CS99" s="17"/>
      <c r="CT99" s="16">
        <f t="shared" si="294"/>
        <v>0</v>
      </c>
      <c r="CU99" s="16">
        <f t="shared" si="283"/>
        <v>0</v>
      </c>
      <c r="CW99" s="20"/>
      <c r="CX99" s="21"/>
      <c r="CY99" s="20" t="s">
        <v>78</v>
      </c>
      <c r="CZ99" s="20"/>
      <c r="DA99" s="19"/>
      <c r="DB99" s="18"/>
      <c r="DC99" s="17"/>
      <c r="DD99" s="16">
        <f t="shared" si="295"/>
        <v>0</v>
      </c>
      <c r="DE99" s="16">
        <f t="shared" si="284"/>
        <v>0</v>
      </c>
    </row>
    <row r="100" spans="1:109" ht="15.75" customHeight="1" outlineLevel="1" thickBot="1" x14ac:dyDescent="0.3">
      <c r="A100" s="20"/>
      <c r="B100" s="21"/>
      <c r="C100" s="20" t="s">
        <v>78</v>
      </c>
      <c r="D100" s="20"/>
      <c r="E100" s="19"/>
      <c r="F100" s="18"/>
      <c r="G100" s="17"/>
      <c r="H100" s="16">
        <f t="shared" si="285"/>
        <v>0</v>
      </c>
      <c r="I100" s="16">
        <f t="shared" si="274"/>
        <v>0</v>
      </c>
      <c r="K100" s="20"/>
      <c r="L100" s="21"/>
      <c r="M100" s="20" t="s">
        <v>78</v>
      </c>
      <c r="N100" s="20"/>
      <c r="O100" s="19"/>
      <c r="P100" s="18"/>
      <c r="Q100" s="17"/>
      <c r="R100" s="16">
        <f t="shared" si="286"/>
        <v>0</v>
      </c>
      <c r="S100" s="16">
        <f t="shared" si="275"/>
        <v>0</v>
      </c>
      <c r="U100" s="20"/>
      <c r="V100" s="21"/>
      <c r="W100" s="20" t="s">
        <v>78</v>
      </c>
      <c r="X100" s="20"/>
      <c r="Y100" s="19"/>
      <c r="Z100" s="18"/>
      <c r="AA100" s="17"/>
      <c r="AB100" s="16">
        <f t="shared" si="287"/>
        <v>0</v>
      </c>
      <c r="AC100" s="16">
        <f t="shared" si="276"/>
        <v>0</v>
      </c>
      <c r="AE100" s="20"/>
      <c r="AF100" s="21"/>
      <c r="AG100" s="20" t="s">
        <v>78</v>
      </c>
      <c r="AH100" s="20"/>
      <c r="AI100" s="19"/>
      <c r="AJ100" s="18"/>
      <c r="AK100" s="17"/>
      <c r="AL100" s="16">
        <f t="shared" si="288"/>
        <v>0</v>
      </c>
      <c r="AM100" s="16">
        <f t="shared" si="277"/>
        <v>0</v>
      </c>
      <c r="AO100" s="20"/>
      <c r="AP100" s="21"/>
      <c r="AQ100" s="20" t="s">
        <v>78</v>
      </c>
      <c r="AR100" s="20"/>
      <c r="AS100" s="19"/>
      <c r="AT100" s="18"/>
      <c r="AU100" s="17"/>
      <c r="AV100" s="16">
        <f t="shared" si="289"/>
        <v>0</v>
      </c>
      <c r="AW100" s="16">
        <f t="shared" si="278"/>
        <v>0</v>
      </c>
      <c r="AY100" s="20"/>
      <c r="AZ100" s="21"/>
      <c r="BA100" s="20" t="s">
        <v>78</v>
      </c>
      <c r="BB100" s="20"/>
      <c r="BC100" s="19"/>
      <c r="BD100" s="18"/>
      <c r="BE100" s="17"/>
      <c r="BF100" s="16">
        <f t="shared" si="290"/>
        <v>0</v>
      </c>
      <c r="BG100" s="16">
        <f t="shared" si="279"/>
        <v>0</v>
      </c>
      <c r="BI100" s="20"/>
      <c r="BJ100" s="21"/>
      <c r="BK100" s="20" t="s">
        <v>78</v>
      </c>
      <c r="BL100" s="20"/>
      <c r="BM100" s="19"/>
      <c r="BN100" s="18"/>
      <c r="BO100" s="17"/>
      <c r="BP100" s="16">
        <f t="shared" si="291"/>
        <v>0</v>
      </c>
      <c r="BQ100" s="16">
        <f t="shared" si="280"/>
        <v>0</v>
      </c>
      <c r="BS100" s="20"/>
      <c r="BT100" s="21"/>
      <c r="BU100" s="20" t="s">
        <v>78</v>
      </c>
      <c r="BV100" s="20"/>
      <c r="BW100" s="19"/>
      <c r="BX100" s="18"/>
      <c r="BY100" s="17"/>
      <c r="BZ100" s="16">
        <f t="shared" si="292"/>
        <v>0</v>
      </c>
      <c r="CA100" s="16">
        <f t="shared" si="281"/>
        <v>0</v>
      </c>
      <c r="CC100" s="20"/>
      <c r="CD100" s="21"/>
      <c r="CE100" s="20" t="s">
        <v>78</v>
      </c>
      <c r="CF100" s="20"/>
      <c r="CG100" s="19"/>
      <c r="CH100" s="18"/>
      <c r="CI100" s="17"/>
      <c r="CJ100" s="16">
        <f t="shared" si="293"/>
        <v>0</v>
      </c>
      <c r="CK100" s="16">
        <f t="shared" si="282"/>
        <v>0</v>
      </c>
      <c r="CM100" s="20"/>
      <c r="CN100" s="21"/>
      <c r="CO100" s="20" t="s">
        <v>78</v>
      </c>
      <c r="CP100" s="20"/>
      <c r="CQ100" s="19"/>
      <c r="CR100" s="18"/>
      <c r="CS100" s="17"/>
      <c r="CT100" s="16">
        <f t="shared" si="294"/>
        <v>0</v>
      </c>
      <c r="CU100" s="16">
        <f t="shared" si="283"/>
        <v>0</v>
      </c>
      <c r="CW100" s="20"/>
      <c r="CX100" s="21"/>
      <c r="CY100" s="20" t="s">
        <v>78</v>
      </c>
      <c r="CZ100" s="20"/>
      <c r="DA100" s="19"/>
      <c r="DB100" s="18"/>
      <c r="DC100" s="17"/>
      <c r="DD100" s="16">
        <f t="shared" si="295"/>
        <v>0</v>
      </c>
      <c r="DE100" s="16">
        <f t="shared" si="284"/>
        <v>0</v>
      </c>
    </row>
    <row r="101" spans="1:109" ht="15.75" customHeight="1" outlineLevel="1" x14ac:dyDescent="0.25">
      <c r="A101" s="51"/>
      <c r="B101" s="235" t="s">
        <v>29</v>
      </c>
      <c r="C101" s="236"/>
      <c r="D101" s="236"/>
      <c r="E101" s="236"/>
      <c r="F101" s="236"/>
      <c r="G101" s="237"/>
      <c r="H101" s="50">
        <f>SUM(H102:H108)</f>
        <v>0</v>
      </c>
      <c r="I101" s="50">
        <f>SUM(I102:I108)</f>
        <v>0</v>
      </c>
      <c r="K101" s="51"/>
      <c r="L101" s="235" t="s">
        <v>29</v>
      </c>
      <c r="M101" s="236"/>
      <c r="N101" s="236"/>
      <c r="O101" s="236"/>
      <c r="P101" s="236"/>
      <c r="Q101" s="237"/>
      <c r="R101" s="50">
        <f>SUM(R102:R108)</f>
        <v>0</v>
      </c>
      <c r="S101" s="50">
        <f>SUM(S102:S108)</f>
        <v>0</v>
      </c>
      <c r="U101" s="51"/>
      <c r="V101" s="235" t="s">
        <v>29</v>
      </c>
      <c r="W101" s="236"/>
      <c r="X101" s="236"/>
      <c r="Y101" s="236"/>
      <c r="Z101" s="236"/>
      <c r="AA101" s="237"/>
      <c r="AB101" s="50">
        <f>SUM(AB102:AB108)</f>
        <v>1900000</v>
      </c>
      <c r="AC101" s="50">
        <f>SUM(AC102:AC108)</f>
        <v>11900000</v>
      </c>
      <c r="AE101" s="51"/>
      <c r="AF101" s="235" t="s">
        <v>29</v>
      </c>
      <c r="AG101" s="236"/>
      <c r="AH101" s="236"/>
      <c r="AI101" s="236"/>
      <c r="AJ101" s="236"/>
      <c r="AK101" s="237"/>
      <c r="AL101" s="50">
        <f>SUM(AL102:AL108)</f>
        <v>1900000</v>
      </c>
      <c r="AM101" s="50">
        <f>SUM(AM102:AM108)</f>
        <v>11900000</v>
      </c>
      <c r="AO101" s="51"/>
      <c r="AP101" s="235" t="s">
        <v>29</v>
      </c>
      <c r="AQ101" s="236"/>
      <c r="AR101" s="236"/>
      <c r="AS101" s="236"/>
      <c r="AT101" s="236"/>
      <c r="AU101" s="237"/>
      <c r="AV101" s="50">
        <f>SUM(AV102:AV108)</f>
        <v>950000</v>
      </c>
      <c r="AW101" s="50">
        <f>SUM(AW102:AW108)</f>
        <v>5950000</v>
      </c>
      <c r="AY101" s="51"/>
      <c r="AZ101" s="235" t="s">
        <v>29</v>
      </c>
      <c r="BA101" s="236"/>
      <c r="BB101" s="236"/>
      <c r="BC101" s="236"/>
      <c r="BD101" s="236"/>
      <c r="BE101" s="237"/>
      <c r="BF101" s="50">
        <f>SUM(BF102:BF108)</f>
        <v>950000</v>
      </c>
      <c r="BG101" s="50">
        <f>SUM(BG102:BG108)</f>
        <v>5950000</v>
      </c>
      <c r="BI101" s="51"/>
      <c r="BJ101" s="235" t="s">
        <v>29</v>
      </c>
      <c r="BK101" s="236"/>
      <c r="BL101" s="236"/>
      <c r="BM101" s="236"/>
      <c r="BN101" s="236"/>
      <c r="BO101" s="237"/>
      <c r="BP101" s="50">
        <f>SUM(BP102:BP108)</f>
        <v>950000</v>
      </c>
      <c r="BQ101" s="50">
        <f>SUM(BQ102:BQ108)</f>
        <v>5950000</v>
      </c>
      <c r="BS101" s="51"/>
      <c r="BT101" s="235" t="s">
        <v>29</v>
      </c>
      <c r="BU101" s="236"/>
      <c r="BV101" s="236"/>
      <c r="BW101" s="236"/>
      <c r="BX101" s="236"/>
      <c r="BY101" s="237"/>
      <c r="BZ101" s="50">
        <f>SUM(BZ102:BZ108)</f>
        <v>950000</v>
      </c>
      <c r="CA101" s="50">
        <f>SUM(CA102:CA108)</f>
        <v>5950000</v>
      </c>
      <c r="CC101" s="51"/>
      <c r="CD101" s="235" t="s">
        <v>29</v>
      </c>
      <c r="CE101" s="236"/>
      <c r="CF101" s="236"/>
      <c r="CG101" s="236"/>
      <c r="CH101" s="236"/>
      <c r="CI101" s="237"/>
      <c r="CJ101" s="50">
        <f>SUM(CJ102:CJ108)</f>
        <v>950000</v>
      </c>
      <c r="CK101" s="50">
        <f>SUM(CK102:CK108)</f>
        <v>5950000</v>
      </c>
      <c r="CM101" s="51"/>
      <c r="CN101" s="235" t="s">
        <v>29</v>
      </c>
      <c r="CO101" s="236"/>
      <c r="CP101" s="236"/>
      <c r="CQ101" s="236"/>
      <c r="CR101" s="236"/>
      <c r="CS101" s="237"/>
      <c r="CT101" s="50">
        <f>SUM(CT102:CT108)</f>
        <v>0</v>
      </c>
      <c r="CU101" s="50">
        <f>SUM(CU102:CU108)</f>
        <v>0</v>
      </c>
      <c r="CW101" s="51"/>
      <c r="CX101" s="235" t="s">
        <v>29</v>
      </c>
      <c r="CY101" s="236"/>
      <c r="CZ101" s="236"/>
      <c r="DA101" s="236"/>
      <c r="DB101" s="236"/>
      <c r="DC101" s="237"/>
      <c r="DD101" s="50">
        <f>SUM(DD102:DD108)</f>
        <v>0</v>
      </c>
      <c r="DE101" s="50">
        <f>SUM(DE102:DE108)</f>
        <v>0</v>
      </c>
    </row>
    <row r="102" spans="1:109" s="108" customFormat="1" ht="56.1" customHeight="1" outlineLevel="1" x14ac:dyDescent="0.25">
      <c r="A102" s="77"/>
      <c r="B102" s="21"/>
      <c r="C102" s="77" t="s">
        <v>78</v>
      </c>
      <c r="D102" s="77"/>
      <c r="E102" s="118"/>
      <c r="F102" s="78"/>
      <c r="G102" s="17"/>
      <c r="H102" s="16">
        <f>(G102*F102)*19%</f>
        <v>0</v>
      </c>
      <c r="I102" s="16">
        <f t="shared" ref="I102:I108" si="296">(G102*F102)+H102</f>
        <v>0</v>
      </c>
      <c r="J102" s="109"/>
      <c r="K102" s="77"/>
      <c r="L102" s="21"/>
      <c r="M102" s="77" t="s">
        <v>78</v>
      </c>
      <c r="N102" s="77"/>
      <c r="O102" s="118"/>
      <c r="P102" s="78"/>
      <c r="Q102" s="17"/>
      <c r="R102" s="16">
        <f>(Q102*P102)*19%</f>
        <v>0</v>
      </c>
      <c r="S102" s="16">
        <f t="shared" ref="S102:S108" si="297">(Q102*P102)+R102</f>
        <v>0</v>
      </c>
      <c r="T102" s="109"/>
      <c r="U102" s="77"/>
      <c r="V102" s="21" t="s">
        <v>118</v>
      </c>
      <c r="W102" s="77" t="s">
        <v>78</v>
      </c>
      <c r="X102" s="77" t="s">
        <v>80</v>
      </c>
      <c r="Y102" s="118" t="s">
        <v>87</v>
      </c>
      <c r="Z102" s="78">
        <v>1</v>
      </c>
      <c r="AA102" s="17">
        <v>10000000</v>
      </c>
      <c r="AB102" s="16">
        <f>(AA102*Z102)*19%</f>
        <v>1900000</v>
      </c>
      <c r="AC102" s="16">
        <f t="shared" ref="AC102:AC108" si="298">(AA102*Z102)+AB102</f>
        <v>11900000</v>
      </c>
      <c r="AD102" s="109"/>
      <c r="AE102" s="77"/>
      <c r="AF102" s="21" t="s">
        <v>118</v>
      </c>
      <c r="AG102" s="77" t="s">
        <v>78</v>
      </c>
      <c r="AH102" s="77" t="s">
        <v>80</v>
      </c>
      <c r="AI102" s="118" t="s">
        <v>87</v>
      </c>
      <c r="AJ102" s="78">
        <v>1</v>
      </c>
      <c r="AK102" s="17">
        <v>10000000</v>
      </c>
      <c r="AL102" s="16">
        <f>(AK102*AJ102)*19%</f>
        <v>1900000</v>
      </c>
      <c r="AM102" s="16">
        <f t="shared" ref="AM102:AM108" si="299">(AK102*AJ102)+AL102</f>
        <v>11900000</v>
      </c>
      <c r="AN102" s="109"/>
      <c r="AO102" s="77"/>
      <c r="AP102" s="21" t="s">
        <v>118</v>
      </c>
      <c r="AQ102" s="77" t="s">
        <v>78</v>
      </c>
      <c r="AR102" s="77" t="s">
        <v>80</v>
      </c>
      <c r="AS102" s="118" t="s">
        <v>87</v>
      </c>
      <c r="AT102" s="78">
        <v>1</v>
      </c>
      <c r="AU102" s="17">
        <v>5000000</v>
      </c>
      <c r="AV102" s="16">
        <f>(AU102*AT102)*19%</f>
        <v>950000</v>
      </c>
      <c r="AW102" s="16">
        <f t="shared" ref="AW102" si="300">(AU102*AT102)+AV102</f>
        <v>5950000</v>
      </c>
      <c r="AX102" s="109"/>
      <c r="AY102" s="77"/>
      <c r="AZ102" s="21" t="s">
        <v>118</v>
      </c>
      <c r="BA102" s="77" t="s">
        <v>78</v>
      </c>
      <c r="BB102" s="77" t="s">
        <v>80</v>
      </c>
      <c r="BC102" s="118" t="s">
        <v>87</v>
      </c>
      <c r="BD102" s="78">
        <v>1</v>
      </c>
      <c r="BE102" s="17">
        <v>5000000</v>
      </c>
      <c r="BF102" s="16">
        <f>(BE102*BD102)*19%</f>
        <v>950000</v>
      </c>
      <c r="BG102" s="16">
        <f t="shared" ref="BG102" si="301">(BE102*BD102)+BF102</f>
        <v>5950000</v>
      </c>
      <c r="BH102" s="109"/>
      <c r="BI102" s="77"/>
      <c r="BJ102" s="21" t="s">
        <v>118</v>
      </c>
      <c r="BK102" s="77" t="s">
        <v>78</v>
      </c>
      <c r="BL102" s="77" t="s">
        <v>80</v>
      </c>
      <c r="BM102" s="118" t="s">
        <v>87</v>
      </c>
      <c r="BN102" s="78">
        <v>1</v>
      </c>
      <c r="BO102" s="17">
        <v>5000000</v>
      </c>
      <c r="BP102" s="16">
        <f>(BO102*BN102)*19%</f>
        <v>950000</v>
      </c>
      <c r="BQ102" s="16">
        <f t="shared" ref="BQ102" si="302">(BO102*BN102)+BP102</f>
        <v>5950000</v>
      </c>
      <c r="BS102" s="77"/>
      <c r="BT102" s="21" t="s">
        <v>118</v>
      </c>
      <c r="BU102" s="77" t="s">
        <v>78</v>
      </c>
      <c r="BV102" s="77" t="s">
        <v>80</v>
      </c>
      <c r="BW102" s="118" t="s">
        <v>87</v>
      </c>
      <c r="BX102" s="78">
        <v>1</v>
      </c>
      <c r="BY102" s="17">
        <v>5000000</v>
      </c>
      <c r="BZ102" s="16">
        <f>(BY102*BX102)*19%</f>
        <v>950000</v>
      </c>
      <c r="CA102" s="16">
        <f t="shared" ref="CA102" si="303">(BY102*BX102)+BZ102</f>
        <v>5950000</v>
      </c>
      <c r="CC102" s="77"/>
      <c r="CD102" s="21" t="s">
        <v>118</v>
      </c>
      <c r="CE102" s="77" t="s">
        <v>78</v>
      </c>
      <c r="CF102" s="77" t="s">
        <v>80</v>
      </c>
      <c r="CG102" s="118" t="s">
        <v>87</v>
      </c>
      <c r="CH102" s="78">
        <v>1</v>
      </c>
      <c r="CI102" s="17">
        <v>5000000</v>
      </c>
      <c r="CJ102" s="16">
        <f>(CI102*CH102)*19%</f>
        <v>950000</v>
      </c>
      <c r="CK102" s="16">
        <f t="shared" ref="CK102" si="304">(CI102*CH102)+CJ102</f>
        <v>5950000</v>
      </c>
      <c r="CM102" s="77"/>
      <c r="CN102" s="21"/>
      <c r="CO102" s="77" t="s">
        <v>78</v>
      </c>
      <c r="CP102" s="77"/>
      <c r="CQ102" s="118"/>
      <c r="CR102" s="78"/>
      <c r="CS102" s="17"/>
      <c r="CT102" s="16">
        <f>(CS102*CR102)*19%</f>
        <v>0</v>
      </c>
      <c r="CU102" s="16">
        <f t="shared" ref="CU102:CU108" si="305">(CS102*CR102)+CT102</f>
        <v>0</v>
      </c>
      <c r="CW102" s="77"/>
      <c r="CX102" s="21"/>
      <c r="CY102" s="77" t="s">
        <v>78</v>
      </c>
      <c r="CZ102" s="77"/>
      <c r="DA102" s="118"/>
      <c r="DB102" s="78"/>
      <c r="DC102" s="17"/>
      <c r="DD102" s="16">
        <f>(DC102*DB102)*19%</f>
        <v>0</v>
      </c>
      <c r="DE102" s="16">
        <f t="shared" ref="DE102:DE108" si="306">(DC102*DB102)+DD102</f>
        <v>0</v>
      </c>
    </row>
    <row r="103" spans="1:109" ht="17.25" customHeight="1" outlineLevel="1" x14ac:dyDescent="0.25">
      <c r="A103" s="20"/>
      <c r="B103" s="21"/>
      <c r="C103" s="20" t="s">
        <v>78</v>
      </c>
      <c r="D103" s="20"/>
      <c r="E103" s="19"/>
      <c r="F103" s="18"/>
      <c r="G103" s="17"/>
      <c r="H103" s="16">
        <f t="shared" ref="H103:H108" si="307">(G103*F103)*19%</f>
        <v>0</v>
      </c>
      <c r="I103" s="16">
        <f t="shared" si="296"/>
        <v>0</v>
      </c>
      <c r="K103" s="20"/>
      <c r="L103" s="21"/>
      <c r="M103" s="20" t="s">
        <v>78</v>
      </c>
      <c r="N103" s="20"/>
      <c r="O103" s="19"/>
      <c r="P103" s="18"/>
      <c r="Q103" s="17"/>
      <c r="R103" s="16">
        <f t="shared" ref="R103:R108" si="308">(Q103*P103)*19%</f>
        <v>0</v>
      </c>
      <c r="S103" s="16">
        <f t="shared" si="297"/>
        <v>0</v>
      </c>
      <c r="U103" s="20"/>
      <c r="V103" s="21"/>
      <c r="W103" s="20" t="s">
        <v>78</v>
      </c>
      <c r="X103" s="20"/>
      <c r="Y103" s="19"/>
      <c r="Z103" s="18"/>
      <c r="AA103" s="17"/>
      <c r="AB103" s="16">
        <f t="shared" ref="AB103:AB108" si="309">(AA103*Z103)*19%</f>
        <v>0</v>
      </c>
      <c r="AC103" s="16">
        <f t="shared" si="298"/>
        <v>0</v>
      </c>
      <c r="AE103" s="20"/>
      <c r="AF103" s="21"/>
      <c r="AG103" s="20" t="s">
        <v>78</v>
      </c>
      <c r="AH103" s="20"/>
      <c r="AI103" s="19"/>
      <c r="AJ103" s="18"/>
      <c r="AK103" s="17"/>
      <c r="AL103" s="16">
        <f t="shared" ref="AL103:AL108" si="310">(AK103*AJ103)*19%</f>
        <v>0</v>
      </c>
      <c r="AM103" s="16">
        <f t="shared" si="299"/>
        <v>0</v>
      </c>
      <c r="AO103" s="20"/>
      <c r="AP103" s="21"/>
      <c r="AQ103" s="20" t="s">
        <v>78</v>
      </c>
      <c r="AR103" s="20"/>
      <c r="AS103" s="19"/>
      <c r="AT103" s="18"/>
      <c r="AU103" s="17"/>
      <c r="AV103" s="16">
        <f t="shared" ref="AV103:AV108" si="311">(AU103*AT103)*19%</f>
        <v>0</v>
      </c>
      <c r="AW103" s="16">
        <f t="shared" ref="AW103:AW108" si="312">(AU103*AT103)+AV103</f>
        <v>0</v>
      </c>
      <c r="AY103" s="20"/>
      <c r="AZ103" s="21"/>
      <c r="BA103" s="20" t="s">
        <v>78</v>
      </c>
      <c r="BB103" s="20"/>
      <c r="BC103" s="19"/>
      <c r="BD103" s="18"/>
      <c r="BE103" s="17"/>
      <c r="BF103" s="16">
        <f t="shared" ref="BF103:BF108" si="313">(BE103*BD103)*19%</f>
        <v>0</v>
      </c>
      <c r="BG103" s="16">
        <f t="shared" ref="BG103:BG108" si="314">(BE103*BD103)+BF103</f>
        <v>0</v>
      </c>
      <c r="BI103" s="20"/>
      <c r="BJ103" s="21"/>
      <c r="BK103" s="20" t="s">
        <v>78</v>
      </c>
      <c r="BL103" s="20"/>
      <c r="BM103" s="19"/>
      <c r="BN103" s="18"/>
      <c r="BO103" s="17"/>
      <c r="BP103" s="16">
        <f t="shared" ref="BP103:BP108" si="315">(BO103*BN103)*19%</f>
        <v>0</v>
      </c>
      <c r="BQ103" s="16">
        <f t="shared" ref="BQ103:BQ108" si="316">(BO103*BN103)+BP103</f>
        <v>0</v>
      </c>
      <c r="BS103" s="20"/>
      <c r="BT103" s="21"/>
      <c r="BU103" s="20" t="s">
        <v>78</v>
      </c>
      <c r="BV103" s="20"/>
      <c r="BW103" s="19"/>
      <c r="BX103" s="18"/>
      <c r="BY103" s="17"/>
      <c r="BZ103" s="16">
        <f t="shared" ref="BZ103:BZ108" si="317">(BY103*BX103)*19%</f>
        <v>0</v>
      </c>
      <c r="CA103" s="16">
        <f t="shared" ref="CA103:CA108" si="318">(BY103*BX103)+BZ103</f>
        <v>0</v>
      </c>
      <c r="CC103" s="20"/>
      <c r="CD103" s="21"/>
      <c r="CE103" s="20" t="s">
        <v>78</v>
      </c>
      <c r="CF103" s="20"/>
      <c r="CG103" s="19"/>
      <c r="CH103" s="18"/>
      <c r="CI103" s="17"/>
      <c r="CJ103" s="16">
        <f t="shared" ref="CJ103:CJ108" si="319">(CI103*CH103)*19%</f>
        <v>0</v>
      </c>
      <c r="CK103" s="16">
        <f t="shared" ref="CK103:CK108" si="320">(CI103*CH103)+CJ103</f>
        <v>0</v>
      </c>
      <c r="CM103" s="20"/>
      <c r="CN103" s="21"/>
      <c r="CO103" s="20" t="s">
        <v>78</v>
      </c>
      <c r="CP103" s="20"/>
      <c r="CQ103" s="19"/>
      <c r="CR103" s="18"/>
      <c r="CS103" s="17"/>
      <c r="CT103" s="16">
        <f t="shared" ref="CT103:CT108" si="321">(CS103*CR103)*19%</f>
        <v>0</v>
      </c>
      <c r="CU103" s="16">
        <f t="shared" si="305"/>
        <v>0</v>
      </c>
      <c r="CW103" s="20"/>
      <c r="CX103" s="21"/>
      <c r="CY103" s="20" t="s">
        <v>78</v>
      </c>
      <c r="CZ103" s="20"/>
      <c r="DA103" s="19"/>
      <c r="DB103" s="18"/>
      <c r="DC103" s="17"/>
      <c r="DD103" s="16">
        <f t="shared" ref="DD103:DD108" si="322">(DC103*DB103)*19%</f>
        <v>0</v>
      </c>
      <c r="DE103" s="16">
        <f t="shared" si="306"/>
        <v>0</v>
      </c>
    </row>
    <row r="104" spans="1:109" ht="15.75" customHeight="1" outlineLevel="1" x14ac:dyDescent="0.25">
      <c r="A104" s="20"/>
      <c r="B104" s="21"/>
      <c r="C104" s="20" t="s">
        <v>78</v>
      </c>
      <c r="D104" s="20"/>
      <c r="E104" s="19"/>
      <c r="F104" s="18"/>
      <c r="G104" s="17"/>
      <c r="H104" s="16">
        <f t="shared" si="307"/>
        <v>0</v>
      </c>
      <c r="I104" s="16">
        <f t="shared" si="296"/>
        <v>0</v>
      </c>
      <c r="K104" s="20"/>
      <c r="L104" s="21"/>
      <c r="M104" s="20" t="s">
        <v>78</v>
      </c>
      <c r="N104" s="20"/>
      <c r="O104" s="19"/>
      <c r="P104" s="18"/>
      <c r="Q104" s="17"/>
      <c r="R104" s="16">
        <f t="shared" si="308"/>
        <v>0</v>
      </c>
      <c r="S104" s="16">
        <f t="shared" si="297"/>
        <v>0</v>
      </c>
      <c r="U104" s="20"/>
      <c r="V104" s="21"/>
      <c r="W104" s="20" t="s">
        <v>78</v>
      </c>
      <c r="X104" s="20"/>
      <c r="Y104" s="19"/>
      <c r="Z104" s="18"/>
      <c r="AA104" s="17"/>
      <c r="AB104" s="16">
        <f t="shared" si="309"/>
        <v>0</v>
      </c>
      <c r="AC104" s="16">
        <f t="shared" si="298"/>
        <v>0</v>
      </c>
      <c r="AE104" s="20"/>
      <c r="AF104" s="21"/>
      <c r="AG104" s="20" t="s">
        <v>78</v>
      </c>
      <c r="AH104" s="20"/>
      <c r="AI104" s="19"/>
      <c r="AJ104" s="18"/>
      <c r="AK104" s="17"/>
      <c r="AL104" s="16">
        <f t="shared" si="310"/>
        <v>0</v>
      </c>
      <c r="AM104" s="16">
        <f t="shared" si="299"/>
        <v>0</v>
      </c>
      <c r="AO104" s="20"/>
      <c r="AP104" s="21"/>
      <c r="AQ104" s="20" t="s">
        <v>78</v>
      </c>
      <c r="AR104" s="20"/>
      <c r="AS104" s="19"/>
      <c r="AT104" s="18"/>
      <c r="AU104" s="17"/>
      <c r="AV104" s="16">
        <f t="shared" si="311"/>
        <v>0</v>
      </c>
      <c r="AW104" s="16">
        <f t="shared" si="312"/>
        <v>0</v>
      </c>
      <c r="AY104" s="20"/>
      <c r="AZ104" s="21"/>
      <c r="BA104" s="20" t="s">
        <v>78</v>
      </c>
      <c r="BB104" s="20"/>
      <c r="BC104" s="19"/>
      <c r="BD104" s="18"/>
      <c r="BE104" s="17"/>
      <c r="BF104" s="16">
        <f t="shared" si="313"/>
        <v>0</v>
      </c>
      <c r="BG104" s="16">
        <f t="shared" si="314"/>
        <v>0</v>
      </c>
      <c r="BI104" s="20"/>
      <c r="BJ104" s="21"/>
      <c r="BK104" s="20" t="s">
        <v>78</v>
      </c>
      <c r="BL104" s="20"/>
      <c r="BM104" s="19"/>
      <c r="BN104" s="18"/>
      <c r="BO104" s="17"/>
      <c r="BP104" s="16">
        <f t="shared" si="315"/>
        <v>0</v>
      </c>
      <c r="BQ104" s="16">
        <f t="shared" si="316"/>
        <v>0</v>
      </c>
      <c r="BS104" s="20"/>
      <c r="BT104" s="21"/>
      <c r="BU104" s="20" t="s">
        <v>78</v>
      </c>
      <c r="BV104" s="20"/>
      <c r="BW104" s="19"/>
      <c r="BX104" s="18"/>
      <c r="BY104" s="17"/>
      <c r="BZ104" s="16">
        <f t="shared" si="317"/>
        <v>0</v>
      </c>
      <c r="CA104" s="16">
        <f t="shared" si="318"/>
        <v>0</v>
      </c>
      <c r="CC104" s="20"/>
      <c r="CD104" s="21"/>
      <c r="CE104" s="20" t="s">
        <v>78</v>
      </c>
      <c r="CF104" s="20"/>
      <c r="CG104" s="19"/>
      <c r="CH104" s="18"/>
      <c r="CI104" s="17"/>
      <c r="CJ104" s="16">
        <f t="shared" si="319"/>
        <v>0</v>
      </c>
      <c r="CK104" s="16">
        <f t="shared" si="320"/>
        <v>0</v>
      </c>
      <c r="CM104" s="20"/>
      <c r="CN104" s="21"/>
      <c r="CO104" s="20" t="s">
        <v>78</v>
      </c>
      <c r="CP104" s="20"/>
      <c r="CQ104" s="19"/>
      <c r="CR104" s="18"/>
      <c r="CS104" s="17"/>
      <c r="CT104" s="16">
        <f t="shared" si="321"/>
        <v>0</v>
      </c>
      <c r="CU104" s="16">
        <f t="shared" si="305"/>
        <v>0</v>
      </c>
      <c r="CW104" s="20"/>
      <c r="CX104" s="21"/>
      <c r="CY104" s="20" t="s">
        <v>78</v>
      </c>
      <c r="CZ104" s="20"/>
      <c r="DA104" s="19"/>
      <c r="DB104" s="18"/>
      <c r="DC104" s="17"/>
      <c r="DD104" s="16">
        <f t="shared" si="322"/>
        <v>0</v>
      </c>
      <c r="DE104" s="16">
        <f t="shared" si="306"/>
        <v>0</v>
      </c>
    </row>
    <row r="105" spans="1:109" ht="15.75" customHeight="1" outlineLevel="1" x14ac:dyDescent="0.25">
      <c r="A105" s="20"/>
      <c r="B105" s="21"/>
      <c r="C105" s="20" t="s">
        <v>78</v>
      </c>
      <c r="D105" s="20"/>
      <c r="E105" s="19"/>
      <c r="F105" s="18"/>
      <c r="G105" s="17"/>
      <c r="H105" s="16">
        <f t="shared" si="307"/>
        <v>0</v>
      </c>
      <c r="I105" s="16">
        <f t="shared" si="296"/>
        <v>0</v>
      </c>
      <c r="K105" s="20"/>
      <c r="L105" s="21"/>
      <c r="M105" s="20" t="s">
        <v>78</v>
      </c>
      <c r="N105" s="20"/>
      <c r="O105" s="19"/>
      <c r="P105" s="18"/>
      <c r="Q105" s="17"/>
      <c r="R105" s="16">
        <f t="shared" si="308"/>
        <v>0</v>
      </c>
      <c r="S105" s="16">
        <f t="shared" si="297"/>
        <v>0</v>
      </c>
      <c r="U105" s="20"/>
      <c r="V105" s="21"/>
      <c r="W105" s="20" t="s">
        <v>78</v>
      </c>
      <c r="X105" s="20"/>
      <c r="Y105" s="19"/>
      <c r="Z105" s="18"/>
      <c r="AA105" s="17"/>
      <c r="AB105" s="16">
        <f t="shared" si="309"/>
        <v>0</v>
      </c>
      <c r="AC105" s="16">
        <f t="shared" si="298"/>
        <v>0</v>
      </c>
      <c r="AE105" s="20"/>
      <c r="AF105" s="21"/>
      <c r="AG105" s="20" t="s">
        <v>78</v>
      </c>
      <c r="AH105" s="20"/>
      <c r="AI105" s="19"/>
      <c r="AJ105" s="18"/>
      <c r="AK105" s="17"/>
      <c r="AL105" s="16">
        <f t="shared" si="310"/>
        <v>0</v>
      </c>
      <c r="AM105" s="16">
        <f t="shared" si="299"/>
        <v>0</v>
      </c>
      <c r="AO105" s="20"/>
      <c r="AP105" s="21"/>
      <c r="AQ105" s="20" t="s">
        <v>78</v>
      </c>
      <c r="AR105" s="20"/>
      <c r="AS105" s="19"/>
      <c r="AT105" s="18"/>
      <c r="AU105" s="17"/>
      <c r="AV105" s="16">
        <f t="shared" si="311"/>
        <v>0</v>
      </c>
      <c r="AW105" s="16">
        <f t="shared" si="312"/>
        <v>0</v>
      </c>
      <c r="AY105" s="20"/>
      <c r="AZ105" s="21"/>
      <c r="BA105" s="20" t="s">
        <v>78</v>
      </c>
      <c r="BB105" s="20"/>
      <c r="BC105" s="19"/>
      <c r="BD105" s="18"/>
      <c r="BE105" s="17"/>
      <c r="BF105" s="16">
        <f t="shared" si="313"/>
        <v>0</v>
      </c>
      <c r="BG105" s="16">
        <f t="shared" si="314"/>
        <v>0</v>
      </c>
      <c r="BI105" s="20"/>
      <c r="BJ105" s="21"/>
      <c r="BK105" s="20" t="s">
        <v>78</v>
      </c>
      <c r="BL105" s="20"/>
      <c r="BM105" s="19"/>
      <c r="BN105" s="18"/>
      <c r="BO105" s="17"/>
      <c r="BP105" s="16">
        <f t="shared" si="315"/>
        <v>0</v>
      </c>
      <c r="BQ105" s="16">
        <f t="shared" si="316"/>
        <v>0</v>
      </c>
      <c r="BS105" s="20"/>
      <c r="BT105" s="21"/>
      <c r="BU105" s="20" t="s">
        <v>78</v>
      </c>
      <c r="BV105" s="20"/>
      <c r="BW105" s="19"/>
      <c r="BX105" s="18"/>
      <c r="BY105" s="17"/>
      <c r="BZ105" s="16">
        <f t="shared" si="317"/>
        <v>0</v>
      </c>
      <c r="CA105" s="16">
        <f t="shared" si="318"/>
        <v>0</v>
      </c>
      <c r="CC105" s="20"/>
      <c r="CD105" s="21"/>
      <c r="CE105" s="20" t="s">
        <v>78</v>
      </c>
      <c r="CF105" s="20"/>
      <c r="CG105" s="19"/>
      <c r="CH105" s="18"/>
      <c r="CI105" s="17"/>
      <c r="CJ105" s="16">
        <f t="shared" si="319"/>
        <v>0</v>
      </c>
      <c r="CK105" s="16">
        <f t="shared" si="320"/>
        <v>0</v>
      </c>
      <c r="CM105" s="20"/>
      <c r="CN105" s="21"/>
      <c r="CO105" s="20" t="s">
        <v>78</v>
      </c>
      <c r="CP105" s="20"/>
      <c r="CQ105" s="19"/>
      <c r="CR105" s="18"/>
      <c r="CS105" s="17"/>
      <c r="CT105" s="16">
        <f t="shared" si="321"/>
        <v>0</v>
      </c>
      <c r="CU105" s="16">
        <f t="shared" si="305"/>
        <v>0</v>
      </c>
      <c r="CW105" s="20"/>
      <c r="CX105" s="21"/>
      <c r="CY105" s="20" t="s">
        <v>78</v>
      </c>
      <c r="CZ105" s="20"/>
      <c r="DA105" s="19"/>
      <c r="DB105" s="18"/>
      <c r="DC105" s="17"/>
      <c r="DD105" s="16">
        <f t="shared" si="322"/>
        <v>0</v>
      </c>
      <c r="DE105" s="16">
        <f t="shared" si="306"/>
        <v>0</v>
      </c>
    </row>
    <row r="106" spans="1:109" ht="15.75" customHeight="1" outlineLevel="1" x14ac:dyDescent="0.25">
      <c r="A106" s="20"/>
      <c r="B106" s="21"/>
      <c r="C106" s="20" t="s">
        <v>78</v>
      </c>
      <c r="D106" s="20"/>
      <c r="E106" s="19"/>
      <c r="F106" s="18"/>
      <c r="G106" s="17"/>
      <c r="H106" s="16">
        <f t="shared" si="307"/>
        <v>0</v>
      </c>
      <c r="I106" s="16">
        <f t="shared" si="296"/>
        <v>0</v>
      </c>
      <c r="K106" s="20"/>
      <c r="L106" s="21"/>
      <c r="M106" s="20" t="s">
        <v>78</v>
      </c>
      <c r="N106" s="20"/>
      <c r="O106" s="19"/>
      <c r="P106" s="18"/>
      <c r="Q106" s="17"/>
      <c r="R106" s="16">
        <f t="shared" si="308"/>
        <v>0</v>
      </c>
      <c r="S106" s="16">
        <f t="shared" si="297"/>
        <v>0</v>
      </c>
      <c r="U106" s="20"/>
      <c r="V106" s="21"/>
      <c r="W106" s="20" t="s">
        <v>78</v>
      </c>
      <c r="X106" s="20"/>
      <c r="Y106" s="19"/>
      <c r="Z106" s="18"/>
      <c r="AA106" s="17"/>
      <c r="AB106" s="16">
        <f t="shared" si="309"/>
        <v>0</v>
      </c>
      <c r="AC106" s="16">
        <f t="shared" si="298"/>
        <v>0</v>
      </c>
      <c r="AE106" s="20"/>
      <c r="AF106" s="21"/>
      <c r="AG106" s="20" t="s">
        <v>78</v>
      </c>
      <c r="AH106" s="20"/>
      <c r="AI106" s="19"/>
      <c r="AJ106" s="18"/>
      <c r="AK106" s="17"/>
      <c r="AL106" s="16">
        <f t="shared" si="310"/>
        <v>0</v>
      </c>
      <c r="AM106" s="16">
        <f t="shared" si="299"/>
        <v>0</v>
      </c>
      <c r="AO106" s="20"/>
      <c r="AP106" s="21"/>
      <c r="AQ106" s="20" t="s">
        <v>78</v>
      </c>
      <c r="AR106" s="20"/>
      <c r="AS106" s="19"/>
      <c r="AT106" s="18"/>
      <c r="AU106" s="17"/>
      <c r="AV106" s="16">
        <f t="shared" si="311"/>
        <v>0</v>
      </c>
      <c r="AW106" s="16">
        <f t="shared" si="312"/>
        <v>0</v>
      </c>
      <c r="AY106" s="20"/>
      <c r="AZ106" s="21"/>
      <c r="BA106" s="20" t="s">
        <v>78</v>
      </c>
      <c r="BB106" s="20"/>
      <c r="BC106" s="19"/>
      <c r="BD106" s="18"/>
      <c r="BE106" s="17"/>
      <c r="BF106" s="16">
        <f t="shared" si="313"/>
        <v>0</v>
      </c>
      <c r="BG106" s="16">
        <f t="shared" si="314"/>
        <v>0</v>
      </c>
      <c r="BI106" s="20"/>
      <c r="BJ106" s="21"/>
      <c r="BK106" s="20" t="s">
        <v>78</v>
      </c>
      <c r="BL106" s="20"/>
      <c r="BM106" s="19"/>
      <c r="BN106" s="18"/>
      <c r="BO106" s="17"/>
      <c r="BP106" s="16">
        <f t="shared" si="315"/>
        <v>0</v>
      </c>
      <c r="BQ106" s="16">
        <f t="shared" si="316"/>
        <v>0</v>
      </c>
      <c r="BS106" s="20"/>
      <c r="BT106" s="21"/>
      <c r="BU106" s="20" t="s">
        <v>78</v>
      </c>
      <c r="BV106" s="20"/>
      <c r="BW106" s="19"/>
      <c r="BX106" s="18"/>
      <c r="BY106" s="17"/>
      <c r="BZ106" s="16">
        <f t="shared" si="317"/>
        <v>0</v>
      </c>
      <c r="CA106" s="16">
        <f t="shared" si="318"/>
        <v>0</v>
      </c>
      <c r="CC106" s="20"/>
      <c r="CD106" s="21"/>
      <c r="CE106" s="20" t="s">
        <v>78</v>
      </c>
      <c r="CF106" s="20"/>
      <c r="CG106" s="19"/>
      <c r="CH106" s="18"/>
      <c r="CI106" s="17"/>
      <c r="CJ106" s="16">
        <f t="shared" si="319"/>
        <v>0</v>
      </c>
      <c r="CK106" s="16">
        <f t="shared" si="320"/>
        <v>0</v>
      </c>
      <c r="CM106" s="20"/>
      <c r="CN106" s="21"/>
      <c r="CO106" s="20" t="s">
        <v>78</v>
      </c>
      <c r="CP106" s="20"/>
      <c r="CQ106" s="19"/>
      <c r="CR106" s="18"/>
      <c r="CS106" s="17"/>
      <c r="CT106" s="16">
        <f t="shared" si="321"/>
        <v>0</v>
      </c>
      <c r="CU106" s="16">
        <f t="shared" si="305"/>
        <v>0</v>
      </c>
      <c r="CW106" s="20"/>
      <c r="CX106" s="21"/>
      <c r="CY106" s="20" t="s">
        <v>78</v>
      </c>
      <c r="CZ106" s="20"/>
      <c r="DA106" s="19"/>
      <c r="DB106" s="18"/>
      <c r="DC106" s="17"/>
      <c r="DD106" s="16">
        <f t="shared" si="322"/>
        <v>0</v>
      </c>
      <c r="DE106" s="16">
        <f t="shared" si="306"/>
        <v>0</v>
      </c>
    </row>
    <row r="107" spans="1:109" ht="15.75" customHeight="1" outlineLevel="1" x14ac:dyDescent="0.25">
      <c r="A107" s="20"/>
      <c r="B107" s="21"/>
      <c r="C107" s="20" t="s">
        <v>78</v>
      </c>
      <c r="D107" s="20"/>
      <c r="E107" s="19"/>
      <c r="F107" s="18"/>
      <c r="G107" s="17"/>
      <c r="H107" s="16">
        <f t="shared" si="307"/>
        <v>0</v>
      </c>
      <c r="I107" s="16">
        <f t="shared" si="296"/>
        <v>0</v>
      </c>
      <c r="K107" s="20"/>
      <c r="L107" s="21"/>
      <c r="M107" s="20" t="s">
        <v>78</v>
      </c>
      <c r="N107" s="20"/>
      <c r="O107" s="19"/>
      <c r="P107" s="18"/>
      <c r="Q107" s="17"/>
      <c r="R107" s="16">
        <f t="shared" si="308"/>
        <v>0</v>
      </c>
      <c r="S107" s="16">
        <f t="shared" si="297"/>
        <v>0</v>
      </c>
      <c r="U107" s="20"/>
      <c r="V107" s="21"/>
      <c r="W107" s="20" t="s">
        <v>78</v>
      </c>
      <c r="X107" s="20"/>
      <c r="Y107" s="19"/>
      <c r="Z107" s="18"/>
      <c r="AA107" s="17"/>
      <c r="AB107" s="16">
        <f t="shared" si="309"/>
        <v>0</v>
      </c>
      <c r="AC107" s="16">
        <f t="shared" si="298"/>
        <v>0</v>
      </c>
      <c r="AE107" s="20"/>
      <c r="AF107" s="21"/>
      <c r="AG107" s="20" t="s">
        <v>78</v>
      </c>
      <c r="AH107" s="20"/>
      <c r="AI107" s="19"/>
      <c r="AJ107" s="18"/>
      <c r="AK107" s="17"/>
      <c r="AL107" s="16">
        <f t="shared" si="310"/>
        <v>0</v>
      </c>
      <c r="AM107" s="16">
        <f t="shared" si="299"/>
        <v>0</v>
      </c>
      <c r="AO107" s="20"/>
      <c r="AP107" s="21"/>
      <c r="AQ107" s="20" t="s">
        <v>78</v>
      </c>
      <c r="AR107" s="20"/>
      <c r="AS107" s="19"/>
      <c r="AT107" s="18"/>
      <c r="AU107" s="17"/>
      <c r="AV107" s="16">
        <f t="shared" si="311"/>
        <v>0</v>
      </c>
      <c r="AW107" s="16">
        <f t="shared" si="312"/>
        <v>0</v>
      </c>
      <c r="AY107" s="20"/>
      <c r="AZ107" s="21"/>
      <c r="BA107" s="20" t="s">
        <v>78</v>
      </c>
      <c r="BB107" s="20"/>
      <c r="BC107" s="19"/>
      <c r="BD107" s="18"/>
      <c r="BE107" s="17"/>
      <c r="BF107" s="16">
        <f t="shared" si="313"/>
        <v>0</v>
      </c>
      <c r="BG107" s="16">
        <f t="shared" si="314"/>
        <v>0</v>
      </c>
      <c r="BI107" s="20"/>
      <c r="BJ107" s="21"/>
      <c r="BK107" s="20" t="s">
        <v>78</v>
      </c>
      <c r="BL107" s="20"/>
      <c r="BM107" s="19"/>
      <c r="BN107" s="18"/>
      <c r="BO107" s="17"/>
      <c r="BP107" s="16">
        <f t="shared" si="315"/>
        <v>0</v>
      </c>
      <c r="BQ107" s="16">
        <f t="shared" si="316"/>
        <v>0</v>
      </c>
      <c r="BS107" s="20"/>
      <c r="BT107" s="21"/>
      <c r="BU107" s="20" t="s">
        <v>78</v>
      </c>
      <c r="BV107" s="20"/>
      <c r="BW107" s="19"/>
      <c r="BX107" s="18"/>
      <c r="BY107" s="17"/>
      <c r="BZ107" s="16">
        <f t="shared" si="317"/>
        <v>0</v>
      </c>
      <c r="CA107" s="16">
        <f t="shared" si="318"/>
        <v>0</v>
      </c>
      <c r="CC107" s="20"/>
      <c r="CD107" s="21"/>
      <c r="CE107" s="20" t="s">
        <v>78</v>
      </c>
      <c r="CF107" s="20"/>
      <c r="CG107" s="19"/>
      <c r="CH107" s="18"/>
      <c r="CI107" s="17"/>
      <c r="CJ107" s="16">
        <f t="shared" si="319"/>
        <v>0</v>
      </c>
      <c r="CK107" s="16">
        <f t="shared" si="320"/>
        <v>0</v>
      </c>
      <c r="CM107" s="20"/>
      <c r="CN107" s="21"/>
      <c r="CO107" s="20" t="s">
        <v>78</v>
      </c>
      <c r="CP107" s="20"/>
      <c r="CQ107" s="19"/>
      <c r="CR107" s="18"/>
      <c r="CS107" s="17"/>
      <c r="CT107" s="16">
        <f t="shared" si="321"/>
        <v>0</v>
      </c>
      <c r="CU107" s="16">
        <f t="shared" si="305"/>
        <v>0</v>
      </c>
      <c r="CW107" s="20"/>
      <c r="CX107" s="21"/>
      <c r="CY107" s="20" t="s">
        <v>78</v>
      </c>
      <c r="CZ107" s="20"/>
      <c r="DA107" s="19"/>
      <c r="DB107" s="18"/>
      <c r="DC107" s="17"/>
      <c r="DD107" s="16">
        <f t="shared" si="322"/>
        <v>0</v>
      </c>
      <c r="DE107" s="16">
        <f t="shared" si="306"/>
        <v>0</v>
      </c>
    </row>
    <row r="108" spans="1:109" ht="15.75" customHeight="1" outlineLevel="1" thickBot="1" x14ac:dyDescent="0.3">
      <c r="A108" s="20"/>
      <c r="B108" s="21"/>
      <c r="C108" s="20" t="s">
        <v>78</v>
      </c>
      <c r="D108" s="20"/>
      <c r="E108" s="19"/>
      <c r="F108" s="18"/>
      <c r="G108" s="17"/>
      <c r="H108" s="16">
        <f t="shared" si="307"/>
        <v>0</v>
      </c>
      <c r="I108" s="16">
        <f t="shared" si="296"/>
        <v>0</v>
      </c>
      <c r="K108" s="20"/>
      <c r="L108" s="21"/>
      <c r="M108" s="20" t="s">
        <v>78</v>
      </c>
      <c r="N108" s="20"/>
      <c r="O108" s="19"/>
      <c r="P108" s="18"/>
      <c r="Q108" s="17"/>
      <c r="R108" s="16">
        <f t="shared" si="308"/>
        <v>0</v>
      </c>
      <c r="S108" s="16">
        <f t="shared" si="297"/>
        <v>0</v>
      </c>
      <c r="U108" s="20"/>
      <c r="V108" s="21"/>
      <c r="W108" s="20" t="s">
        <v>78</v>
      </c>
      <c r="X108" s="20"/>
      <c r="Y108" s="19"/>
      <c r="Z108" s="18"/>
      <c r="AA108" s="17"/>
      <c r="AB108" s="16">
        <f t="shared" si="309"/>
        <v>0</v>
      </c>
      <c r="AC108" s="16">
        <f t="shared" si="298"/>
        <v>0</v>
      </c>
      <c r="AE108" s="20"/>
      <c r="AF108" s="21"/>
      <c r="AG108" s="20" t="s">
        <v>78</v>
      </c>
      <c r="AH108" s="20"/>
      <c r="AI108" s="19"/>
      <c r="AJ108" s="18"/>
      <c r="AK108" s="17"/>
      <c r="AL108" s="16">
        <f t="shared" si="310"/>
        <v>0</v>
      </c>
      <c r="AM108" s="16">
        <f t="shared" si="299"/>
        <v>0</v>
      </c>
      <c r="AO108" s="20"/>
      <c r="AP108" s="21"/>
      <c r="AQ108" s="20" t="s">
        <v>78</v>
      </c>
      <c r="AR108" s="20"/>
      <c r="AS108" s="19"/>
      <c r="AT108" s="18"/>
      <c r="AU108" s="17"/>
      <c r="AV108" s="16">
        <f t="shared" si="311"/>
        <v>0</v>
      </c>
      <c r="AW108" s="16">
        <f t="shared" si="312"/>
        <v>0</v>
      </c>
      <c r="AY108" s="20"/>
      <c r="AZ108" s="21"/>
      <c r="BA108" s="20" t="s">
        <v>78</v>
      </c>
      <c r="BB108" s="20"/>
      <c r="BC108" s="19"/>
      <c r="BD108" s="18"/>
      <c r="BE108" s="17"/>
      <c r="BF108" s="16">
        <f t="shared" si="313"/>
        <v>0</v>
      </c>
      <c r="BG108" s="16">
        <f t="shared" si="314"/>
        <v>0</v>
      </c>
      <c r="BI108" s="20"/>
      <c r="BJ108" s="21"/>
      <c r="BK108" s="20" t="s">
        <v>78</v>
      </c>
      <c r="BL108" s="20"/>
      <c r="BM108" s="19"/>
      <c r="BN108" s="18"/>
      <c r="BO108" s="17"/>
      <c r="BP108" s="16">
        <f t="shared" si="315"/>
        <v>0</v>
      </c>
      <c r="BQ108" s="16">
        <f t="shared" si="316"/>
        <v>0</v>
      </c>
      <c r="BS108" s="20"/>
      <c r="BT108" s="21"/>
      <c r="BU108" s="20" t="s">
        <v>78</v>
      </c>
      <c r="BV108" s="20"/>
      <c r="BW108" s="19"/>
      <c r="BX108" s="18"/>
      <c r="BY108" s="17"/>
      <c r="BZ108" s="16">
        <f t="shared" si="317"/>
        <v>0</v>
      </c>
      <c r="CA108" s="16">
        <f t="shared" si="318"/>
        <v>0</v>
      </c>
      <c r="CC108" s="20"/>
      <c r="CD108" s="21"/>
      <c r="CE108" s="20" t="s">
        <v>78</v>
      </c>
      <c r="CF108" s="20"/>
      <c r="CG108" s="19"/>
      <c r="CH108" s="18"/>
      <c r="CI108" s="17"/>
      <c r="CJ108" s="16">
        <f t="shared" si="319"/>
        <v>0</v>
      </c>
      <c r="CK108" s="16">
        <f t="shared" si="320"/>
        <v>0</v>
      </c>
      <c r="CM108" s="20"/>
      <c r="CN108" s="21"/>
      <c r="CO108" s="20" t="s">
        <v>78</v>
      </c>
      <c r="CP108" s="20"/>
      <c r="CQ108" s="19"/>
      <c r="CR108" s="18"/>
      <c r="CS108" s="17"/>
      <c r="CT108" s="16">
        <f t="shared" si="321"/>
        <v>0</v>
      </c>
      <c r="CU108" s="16">
        <f t="shared" si="305"/>
        <v>0</v>
      </c>
      <c r="CW108" s="20"/>
      <c r="CX108" s="21"/>
      <c r="CY108" s="20" t="s">
        <v>78</v>
      </c>
      <c r="CZ108" s="20"/>
      <c r="DA108" s="19"/>
      <c r="DB108" s="18"/>
      <c r="DC108" s="17"/>
      <c r="DD108" s="16">
        <f t="shared" si="322"/>
        <v>0</v>
      </c>
      <c r="DE108" s="16">
        <f t="shared" si="306"/>
        <v>0</v>
      </c>
    </row>
    <row r="109" spans="1:109" ht="15.75" customHeight="1" outlineLevel="1" x14ac:dyDescent="0.25">
      <c r="A109" s="51"/>
      <c r="B109" s="235" t="s">
        <v>30</v>
      </c>
      <c r="C109" s="236"/>
      <c r="D109" s="236"/>
      <c r="E109" s="236"/>
      <c r="F109" s="236"/>
      <c r="G109" s="237"/>
      <c r="H109" s="50">
        <f>SUM(H110:H115)</f>
        <v>0</v>
      </c>
      <c r="I109" s="50">
        <f>SUM(I110:I115)</f>
        <v>0</v>
      </c>
      <c r="K109" s="51"/>
      <c r="L109" s="235" t="s">
        <v>30</v>
      </c>
      <c r="M109" s="236"/>
      <c r="N109" s="236"/>
      <c r="O109" s="236"/>
      <c r="P109" s="236"/>
      <c r="Q109" s="237"/>
      <c r="R109" s="50">
        <f>SUM(R110:R115)</f>
        <v>0</v>
      </c>
      <c r="S109" s="50">
        <f>SUM(S110:S115)</f>
        <v>0</v>
      </c>
      <c r="U109" s="51"/>
      <c r="V109" s="235" t="s">
        <v>30</v>
      </c>
      <c r="W109" s="236"/>
      <c r="X109" s="236"/>
      <c r="Y109" s="236"/>
      <c r="Z109" s="236"/>
      <c r="AA109" s="237"/>
      <c r="AB109" s="50">
        <f>SUM(AB110:AB115)</f>
        <v>0</v>
      </c>
      <c r="AC109" s="50">
        <f>SUM(AC110:AC115)</f>
        <v>0</v>
      </c>
      <c r="AE109" s="51"/>
      <c r="AF109" s="235" t="s">
        <v>30</v>
      </c>
      <c r="AG109" s="236"/>
      <c r="AH109" s="236"/>
      <c r="AI109" s="236"/>
      <c r="AJ109" s="236"/>
      <c r="AK109" s="237"/>
      <c r="AL109" s="50">
        <f>SUM(AL110:AL115)</f>
        <v>0</v>
      </c>
      <c r="AM109" s="50">
        <f>SUM(AM110:AM115)</f>
        <v>0</v>
      </c>
      <c r="AO109" s="51"/>
      <c r="AP109" s="235" t="s">
        <v>30</v>
      </c>
      <c r="AQ109" s="236"/>
      <c r="AR109" s="236"/>
      <c r="AS109" s="236"/>
      <c r="AT109" s="236"/>
      <c r="AU109" s="237"/>
      <c r="AV109" s="50">
        <f>SUM(AV110:AV115)</f>
        <v>0</v>
      </c>
      <c r="AW109" s="50">
        <f>SUM(AW110:AW115)</f>
        <v>0</v>
      </c>
      <c r="AY109" s="51"/>
      <c r="AZ109" s="235" t="s">
        <v>30</v>
      </c>
      <c r="BA109" s="236"/>
      <c r="BB109" s="236"/>
      <c r="BC109" s="236"/>
      <c r="BD109" s="236"/>
      <c r="BE109" s="237"/>
      <c r="BF109" s="50">
        <f>SUM(BF110:BF115)</f>
        <v>0</v>
      </c>
      <c r="BG109" s="50">
        <f>SUM(BG110:BG115)</f>
        <v>0</v>
      </c>
      <c r="BI109" s="51"/>
      <c r="BJ109" s="235" t="s">
        <v>30</v>
      </c>
      <c r="BK109" s="236"/>
      <c r="BL109" s="236"/>
      <c r="BM109" s="236"/>
      <c r="BN109" s="236"/>
      <c r="BO109" s="237"/>
      <c r="BP109" s="50">
        <f>SUM(BP110:BP115)</f>
        <v>0</v>
      </c>
      <c r="BQ109" s="50">
        <f>SUM(BQ110:BQ115)</f>
        <v>0</v>
      </c>
      <c r="BS109" s="51"/>
      <c r="BT109" s="235" t="s">
        <v>30</v>
      </c>
      <c r="BU109" s="236"/>
      <c r="BV109" s="236"/>
      <c r="BW109" s="236"/>
      <c r="BX109" s="236"/>
      <c r="BY109" s="237"/>
      <c r="BZ109" s="50">
        <f>SUM(BZ110:BZ115)</f>
        <v>0</v>
      </c>
      <c r="CA109" s="50">
        <f>SUM(CA110:CA115)</f>
        <v>0</v>
      </c>
      <c r="CC109" s="51"/>
      <c r="CD109" s="235" t="s">
        <v>30</v>
      </c>
      <c r="CE109" s="236"/>
      <c r="CF109" s="236"/>
      <c r="CG109" s="236"/>
      <c r="CH109" s="236"/>
      <c r="CI109" s="237"/>
      <c r="CJ109" s="50">
        <f>SUM(CJ110:CJ115)</f>
        <v>0</v>
      </c>
      <c r="CK109" s="50">
        <f>SUM(CK110:CK115)</f>
        <v>0</v>
      </c>
      <c r="CM109" s="51"/>
      <c r="CN109" s="235" t="s">
        <v>30</v>
      </c>
      <c r="CO109" s="236"/>
      <c r="CP109" s="236"/>
      <c r="CQ109" s="236"/>
      <c r="CR109" s="236"/>
      <c r="CS109" s="237"/>
      <c r="CT109" s="50">
        <f>SUM(CT110:CT115)</f>
        <v>0</v>
      </c>
      <c r="CU109" s="50">
        <f>SUM(CU110:CU115)</f>
        <v>0</v>
      </c>
      <c r="CW109" s="51"/>
      <c r="CX109" s="235" t="s">
        <v>30</v>
      </c>
      <c r="CY109" s="236"/>
      <c r="CZ109" s="236"/>
      <c r="DA109" s="236"/>
      <c r="DB109" s="236"/>
      <c r="DC109" s="237"/>
      <c r="DD109" s="50">
        <f>SUM(DD110:DD115)</f>
        <v>0</v>
      </c>
      <c r="DE109" s="50">
        <f>SUM(DE110:DE115)</f>
        <v>0</v>
      </c>
    </row>
    <row r="110" spans="1:109" ht="25.5" customHeight="1" outlineLevel="1" x14ac:dyDescent="0.25">
      <c r="A110" s="20"/>
      <c r="B110" s="21"/>
      <c r="C110" s="20" t="s">
        <v>78</v>
      </c>
      <c r="D110" s="20"/>
      <c r="E110" s="19"/>
      <c r="F110" s="18"/>
      <c r="G110" s="17"/>
      <c r="H110" s="16">
        <f>(G110*F110)*19%</f>
        <v>0</v>
      </c>
      <c r="I110" s="16">
        <f t="shared" ref="I110:I115" si="323">(G110*F110)+H110</f>
        <v>0</v>
      </c>
      <c r="K110" s="20"/>
      <c r="L110" s="21"/>
      <c r="M110" s="20" t="s">
        <v>78</v>
      </c>
      <c r="N110" s="20"/>
      <c r="O110" s="19"/>
      <c r="P110" s="18"/>
      <c r="Q110" s="17"/>
      <c r="R110" s="16">
        <f>(Q110*P110)*19%</f>
        <v>0</v>
      </c>
      <c r="S110" s="16">
        <f t="shared" ref="S110:S115" si="324">(Q110*P110)+R110</f>
        <v>0</v>
      </c>
      <c r="U110" s="20"/>
      <c r="V110" s="21"/>
      <c r="W110" s="20"/>
      <c r="X110" s="20"/>
      <c r="Y110" s="52"/>
      <c r="Z110" s="18"/>
      <c r="AA110" s="17"/>
      <c r="AB110" s="16">
        <f>(AA110*Z110)*19%</f>
        <v>0</v>
      </c>
      <c r="AC110" s="16">
        <f t="shared" ref="AC110:AC115" si="325">(AA110*Z110)+AB110</f>
        <v>0</v>
      </c>
      <c r="AE110" s="20"/>
      <c r="AF110" s="21"/>
      <c r="AG110" s="20"/>
      <c r="AH110" s="20"/>
      <c r="AI110" s="52"/>
      <c r="AJ110" s="18"/>
      <c r="AK110" s="17"/>
      <c r="AL110" s="16">
        <f>(AK110*AJ110)*19%</f>
        <v>0</v>
      </c>
      <c r="AM110" s="16">
        <f t="shared" ref="AM110:AM115" si="326">(AK110*AJ110)+AL110</f>
        <v>0</v>
      </c>
      <c r="AO110" s="20"/>
      <c r="AP110" s="21"/>
      <c r="AQ110" s="20" t="s">
        <v>78</v>
      </c>
      <c r="AR110" s="20"/>
      <c r="AS110" s="19"/>
      <c r="AT110" s="18"/>
      <c r="AU110" s="17"/>
      <c r="AV110" s="16">
        <f>(AU110*AT110)*19%</f>
        <v>0</v>
      </c>
      <c r="AW110" s="16">
        <f t="shared" ref="AW110:AW115" si="327">(AU110*AT110)+AV110</f>
        <v>0</v>
      </c>
      <c r="AY110" s="20"/>
      <c r="AZ110" s="21"/>
      <c r="BA110" s="20" t="s">
        <v>78</v>
      </c>
      <c r="BB110" s="20"/>
      <c r="BC110" s="19"/>
      <c r="BD110" s="18"/>
      <c r="BE110" s="17"/>
      <c r="BF110" s="16">
        <f>(BE110*BD110)*19%</f>
        <v>0</v>
      </c>
      <c r="BG110" s="16">
        <f t="shared" ref="BG110:BG115" si="328">(BE110*BD110)+BF110</f>
        <v>0</v>
      </c>
      <c r="BI110" s="20"/>
      <c r="BJ110" s="21"/>
      <c r="BK110" s="20" t="s">
        <v>78</v>
      </c>
      <c r="BL110" s="20"/>
      <c r="BM110" s="19"/>
      <c r="BN110" s="18"/>
      <c r="BO110" s="17"/>
      <c r="BP110" s="16">
        <f>(BO110*BN110)*19%</f>
        <v>0</v>
      </c>
      <c r="BQ110" s="16">
        <f t="shared" ref="BQ110:BQ115" si="329">(BO110*BN110)+BP110</f>
        <v>0</v>
      </c>
      <c r="BS110" s="20"/>
      <c r="BT110" s="21"/>
      <c r="BU110" s="20" t="s">
        <v>78</v>
      </c>
      <c r="BV110" s="20"/>
      <c r="BW110" s="19"/>
      <c r="BX110" s="18"/>
      <c r="BY110" s="17"/>
      <c r="BZ110" s="16">
        <f>(BY110*BX110)*19%</f>
        <v>0</v>
      </c>
      <c r="CA110" s="16">
        <f t="shared" ref="CA110:CA115" si="330">(BY110*BX110)+BZ110</f>
        <v>0</v>
      </c>
      <c r="CC110" s="20"/>
      <c r="CD110" s="21"/>
      <c r="CE110" s="20" t="s">
        <v>78</v>
      </c>
      <c r="CF110" s="20"/>
      <c r="CG110" s="19"/>
      <c r="CH110" s="18"/>
      <c r="CI110" s="17"/>
      <c r="CJ110" s="16">
        <f>(CI110*CH110)*19%</f>
        <v>0</v>
      </c>
      <c r="CK110" s="16">
        <f t="shared" ref="CK110:CK115" si="331">(CI110*CH110)+CJ110</f>
        <v>0</v>
      </c>
      <c r="CM110" s="20"/>
      <c r="CN110" s="21"/>
      <c r="CO110" s="20" t="s">
        <v>78</v>
      </c>
      <c r="CP110" s="20"/>
      <c r="CQ110" s="19"/>
      <c r="CR110" s="18"/>
      <c r="CS110" s="17"/>
      <c r="CT110" s="16">
        <f>(CS110*CR110)*19%</f>
        <v>0</v>
      </c>
      <c r="CU110" s="16">
        <f t="shared" ref="CU110:CU115" si="332">(CS110*CR110)+CT110</f>
        <v>0</v>
      </c>
      <c r="CW110" s="20"/>
      <c r="CX110" s="21"/>
      <c r="CY110" s="20" t="s">
        <v>78</v>
      </c>
      <c r="CZ110" s="20"/>
      <c r="DA110" s="19"/>
      <c r="DB110" s="18"/>
      <c r="DC110" s="17"/>
      <c r="DD110" s="16">
        <f>(DC110*DB110)*19%</f>
        <v>0</v>
      </c>
      <c r="DE110" s="16">
        <f t="shared" ref="DE110:DE115" si="333">(DC110*DB110)+DD110</f>
        <v>0</v>
      </c>
    </row>
    <row r="111" spans="1:109" ht="19.5" customHeight="1" outlineLevel="1" x14ac:dyDescent="0.25">
      <c r="A111" s="20"/>
      <c r="B111" s="21"/>
      <c r="C111" s="20" t="s">
        <v>78</v>
      </c>
      <c r="D111" s="20"/>
      <c r="E111" s="19"/>
      <c r="F111" s="18"/>
      <c r="G111" s="17"/>
      <c r="H111" s="16">
        <f t="shared" ref="H111:H115" si="334">(G111*F111)*19%</f>
        <v>0</v>
      </c>
      <c r="I111" s="16">
        <f t="shared" si="323"/>
        <v>0</v>
      </c>
      <c r="K111" s="20"/>
      <c r="L111" s="21"/>
      <c r="M111" s="20" t="s">
        <v>78</v>
      </c>
      <c r="N111" s="20"/>
      <c r="O111" s="19"/>
      <c r="P111" s="18"/>
      <c r="Q111" s="17"/>
      <c r="R111" s="16">
        <f t="shared" ref="R111:R115" si="335">(Q111*P111)*19%</f>
        <v>0</v>
      </c>
      <c r="S111" s="16">
        <f t="shared" si="324"/>
        <v>0</v>
      </c>
      <c r="U111" s="20"/>
      <c r="V111" s="21"/>
      <c r="W111" s="20"/>
      <c r="X111" s="20"/>
      <c r="Y111" s="52"/>
      <c r="Z111" s="18"/>
      <c r="AA111" s="17"/>
      <c r="AB111" s="16">
        <f t="shared" ref="AB111:AB115" si="336">(AA111*Z111)*19%</f>
        <v>0</v>
      </c>
      <c r="AC111" s="16">
        <f t="shared" si="325"/>
        <v>0</v>
      </c>
      <c r="AE111" s="20"/>
      <c r="AF111" s="21"/>
      <c r="AG111" s="20"/>
      <c r="AH111" s="20"/>
      <c r="AI111" s="52"/>
      <c r="AJ111" s="18"/>
      <c r="AK111" s="17"/>
      <c r="AL111" s="16">
        <f t="shared" ref="AL111:AL115" si="337">(AK111*AJ111)*19%</f>
        <v>0</v>
      </c>
      <c r="AM111" s="16">
        <f t="shared" si="326"/>
        <v>0</v>
      </c>
      <c r="AO111" s="20"/>
      <c r="AP111" s="21"/>
      <c r="AQ111" s="20" t="s">
        <v>78</v>
      </c>
      <c r="AR111" s="20"/>
      <c r="AS111" s="19"/>
      <c r="AT111" s="18"/>
      <c r="AU111" s="17"/>
      <c r="AV111" s="16">
        <f t="shared" ref="AV111:AV115" si="338">(AU111*AT111)*19%</f>
        <v>0</v>
      </c>
      <c r="AW111" s="16">
        <f t="shared" si="327"/>
        <v>0</v>
      </c>
      <c r="AY111" s="20"/>
      <c r="AZ111" s="21"/>
      <c r="BA111" s="20" t="s">
        <v>78</v>
      </c>
      <c r="BB111" s="20"/>
      <c r="BC111" s="19"/>
      <c r="BD111" s="18"/>
      <c r="BE111" s="17"/>
      <c r="BF111" s="16">
        <f t="shared" ref="BF111:BF115" si="339">(BE111*BD111)*19%</f>
        <v>0</v>
      </c>
      <c r="BG111" s="16">
        <f t="shared" si="328"/>
        <v>0</v>
      </c>
      <c r="BI111" s="20"/>
      <c r="BJ111" s="21"/>
      <c r="BK111" s="20" t="s">
        <v>78</v>
      </c>
      <c r="BL111" s="20"/>
      <c r="BM111" s="19"/>
      <c r="BN111" s="18"/>
      <c r="BO111" s="17"/>
      <c r="BP111" s="16">
        <f t="shared" ref="BP111:BP115" si="340">(BO111*BN111)*19%</f>
        <v>0</v>
      </c>
      <c r="BQ111" s="16">
        <f t="shared" si="329"/>
        <v>0</v>
      </c>
      <c r="BS111" s="20"/>
      <c r="BT111" s="21"/>
      <c r="BU111" s="20" t="s">
        <v>78</v>
      </c>
      <c r="BV111" s="20"/>
      <c r="BW111" s="19"/>
      <c r="BX111" s="18"/>
      <c r="BY111" s="17"/>
      <c r="BZ111" s="16">
        <f t="shared" ref="BZ111:BZ115" si="341">(BY111*BX111)*19%</f>
        <v>0</v>
      </c>
      <c r="CA111" s="16">
        <f t="shared" si="330"/>
        <v>0</v>
      </c>
      <c r="CC111" s="20"/>
      <c r="CD111" s="21"/>
      <c r="CE111" s="20" t="s">
        <v>78</v>
      </c>
      <c r="CF111" s="20"/>
      <c r="CG111" s="19"/>
      <c r="CH111" s="18"/>
      <c r="CI111" s="17"/>
      <c r="CJ111" s="16">
        <f t="shared" ref="CJ111:CJ115" si="342">(CI111*CH111)*19%</f>
        <v>0</v>
      </c>
      <c r="CK111" s="16">
        <f t="shared" si="331"/>
        <v>0</v>
      </c>
      <c r="CM111" s="20"/>
      <c r="CN111" s="21"/>
      <c r="CO111" s="20" t="s">
        <v>78</v>
      </c>
      <c r="CP111" s="20"/>
      <c r="CQ111" s="19"/>
      <c r="CR111" s="18"/>
      <c r="CS111" s="17"/>
      <c r="CT111" s="16">
        <f t="shared" ref="CT111:CT115" si="343">(CS111*CR111)*19%</f>
        <v>0</v>
      </c>
      <c r="CU111" s="16">
        <f t="shared" si="332"/>
        <v>0</v>
      </c>
      <c r="CW111" s="20"/>
      <c r="CX111" s="21"/>
      <c r="CY111" s="20" t="s">
        <v>78</v>
      </c>
      <c r="CZ111" s="20"/>
      <c r="DA111" s="19"/>
      <c r="DB111" s="18"/>
      <c r="DC111" s="17"/>
      <c r="DD111" s="16">
        <f t="shared" ref="DD111:DD115" si="344">(DC111*DB111)*19%</f>
        <v>0</v>
      </c>
      <c r="DE111" s="16">
        <f t="shared" si="333"/>
        <v>0</v>
      </c>
    </row>
    <row r="112" spans="1:109" ht="15.75" customHeight="1" outlineLevel="1" x14ac:dyDescent="0.25">
      <c r="A112" s="20"/>
      <c r="B112" s="21"/>
      <c r="C112" s="20" t="s">
        <v>78</v>
      </c>
      <c r="D112" s="20"/>
      <c r="E112" s="19"/>
      <c r="F112" s="18"/>
      <c r="G112" s="17"/>
      <c r="H112" s="16">
        <f t="shared" si="334"/>
        <v>0</v>
      </c>
      <c r="I112" s="16">
        <f t="shared" si="323"/>
        <v>0</v>
      </c>
      <c r="K112" s="20"/>
      <c r="L112" s="21"/>
      <c r="M112" s="20" t="s">
        <v>78</v>
      </c>
      <c r="N112" s="20"/>
      <c r="O112" s="19"/>
      <c r="P112" s="18"/>
      <c r="Q112" s="17"/>
      <c r="R112" s="16">
        <f t="shared" si="335"/>
        <v>0</v>
      </c>
      <c r="S112" s="16">
        <f t="shared" si="324"/>
        <v>0</v>
      </c>
      <c r="U112" s="20"/>
      <c r="V112" s="21"/>
      <c r="W112" s="20" t="s">
        <v>78</v>
      </c>
      <c r="X112" s="20"/>
      <c r="Y112" s="19"/>
      <c r="Z112" s="18"/>
      <c r="AA112" s="17"/>
      <c r="AB112" s="16">
        <f t="shared" si="336"/>
        <v>0</v>
      </c>
      <c r="AC112" s="16">
        <f t="shared" si="325"/>
        <v>0</v>
      </c>
      <c r="AE112" s="20"/>
      <c r="AF112" s="21"/>
      <c r="AG112" s="20" t="s">
        <v>78</v>
      </c>
      <c r="AH112" s="20"/>
      <c r="AI112" s="19"/>
      <c r="AJ112" s="18"/>
      <c r="AK112" s="17"/>
      <c r="AL112" s="16">
        <f t="shared" si="337"/>
        <v>0</v>
      </c>
      <c r="AM112" s="16">
        <f t="shared" si="326"/>
        <v>0</v>
      </c>
      <c r="AO112" s="20"/>
      <c r="AP112" s="21"/>
      <c r="AQ112" s="20" t="s">
        <v>78</v>
      </c>
      <c r="AR112" s="20"/>
      <c r="AS112" s="19"/>
      <c r="AT112" s="18"/>
      <c r="AU112" s="17"/>
      <c r="AV112" s="16">
        <f t="shared" si="338"/>
        <v>0</v>
      </c>
      <c r="AW112" s="16">
        <f t="shared" si="327"/>
        <v>0</v>
      </c>
      <c r="AY112" s="20"/>
      <c r="AZ112" s="21"/>
      <c r="BA112" s="20" t="s">
        <v>78</v>
      </c>
      <c r="BB112" s="20"/>
      <c r="BC112" s="19"/>
      <c r="BD112" s="18"/>
      <c r="BE112" s="17"/>
      <c r="BF112" s="16">
        <f t="shared" si="339"/>
        <v>0</v>
      </c>
      <c r="BG112" s="16">
        <f t="shared" si="328"/>
        <v>0</v>
      </c>
      <c r="BI112" s="20"/>
      <c r="BJ112" s="21"/>
      <c r="BK112" s="20" t="s">
        <v>78</v>
      </c>
      <c r="BL112" s="20"/>
      <c r="BM112" s="19"/>
      <c r="BN112" s="18"/>
      <c r="BO112" s="17"/>
      <c r="BP112" s="16">
        <f t="shared" si="340"/>
        <v>0</v>
      </c>
      <c r="BQ112" s="16">
        <f t="shared" si="329"/>
        <v>0</v>
      </c>
      <c r="BS112" s="20"/>
      <c r="BT112" s="21"/>
      <c r="BU112" s="20" t="s">
        <v>78</v>
      </c>
      <c r="BV112" s="20"/>
      <c r="BW112" s="19"/>
      <c r="BX112" s="18"/>
      <c r="BY112" s="17"/>
      <c r="BZ112" s="16">
        <f t="shared" si="341"/>
        <v>0</v>
      </c>
      <c r="CA112" s="16">
        <f t="shared" si="330"/>
        <v>0</v>
      </c>
      <c r="CC112" s="20"/>
      <c r="CD112" s="21"/>
      <c r="CE112" s="20" t="s">
        <v>78</v>
      </c>
      <c r="CF112" s="20"/>
      <c r="CG112" s="19"/>
      <c r="CH112" s="18"/>
      <c r="CI112" s="17"/>
      <c r="CJ112" s="16">
        <f t="shared" si="342"/>
        <v>0</v>
      </c>
      <c r="CK112" s="16">
        <f t="shared" si="331"/>
        <v>0</v>
      </c>
      <c r="CM112" s="20"/>
      <c r="CN112" s="21"/>
      <c r="CO112" s="20" t="s">
        <v>78</v>
      </c>
      <c r="CP112" s="20"/>
      <c r="CQ112" s="19"/>
      <c r="CR112" s="18"/>
      <c r="CS112" s="17"/>
      <c r="CT112" s="16">
        <f t="shared" si="343"/>
        <v>0</v>
      </c>
      <c r="CU112" s="16">
        <f t="shared" si="332"/>
        <v>0</v>
      </c>
      <c r="CW112" s="20"/>
      <c r="CX112" s="21"/>
      <c r="CY112" s="20" t="s">
        <v>78</v>
      </c>
      <c r="CZ112" s="20"/>
      <c r="DA112" s="19"/>
      <c r="DB112" s="18"/>
      <c r="DC112" s="17"/>
      <c r="DD112" s="16">
        <f t="shared" si="344"/>
        <v>0</v>
      </c>
      <c r="DE112" s="16">
        <f t="shared" si="333"/>
        <v>0</v>
      </c>
    </row>
    <row r="113" spans="1:109" ht="15.75" customHeight="1" outlineLevel="1" x14ac:dyDescent="0.25">
      <c r="A113" s="20"/>
      <c r="B113" s="21"/>
      <c r="C113" s="20" t="s">
        <v>78</v>
      </c>
      <c r="D113" s="20"/>
      <c r="E113" s="19"/>
      <c r="F113" s="18"/>
      <c r="G113" s="17"/>
      <c r="H113" s="16">
        <f t="shared" si="334"/>
        <v>0</v>
      </c>
      <c r="I113" s="16">
        <f t="shared" si="323"/>
        <v>0</v>
      </c>
      <c r="K113" s="20"/>
      <c r="L113" s="21"/>
      <c r="M113" s="20" t="s">
        <v>78</v>
      </c>
      <c r="N113" s="20"/>
      <c r="O113" s="19"/>
      <c r="P113" s="18"/>
      <c r="Q113" s="17"/>
      <c r="R113" s="16">
        <f t="shared" si="335"/>
        <v>0</v>
      </c>
      <c r="S113" s="16">
        <f t="shared" si="324"/>
        <v>0</v>
      </c>
      <c r="U113" s="20"/>
      <c r="V113" s="21"/>
      <c r="W113" s="20" t="s">
        <v>78</v>
      </c>
      <c r="X113" s="20"/>
      <c r="Y113" s="19"/>
      <c r="Z113" s="18"/>
      <c r="AA113" s="17"/>
      <c r="AB113" s="16">
        <f t="shared" si="336"/>
        <v>0</v>
      </c>
      <c r="AC113" s="16">
        <f t="shared" si="325"/>
        <v>0</v>
      </c>
      <c r="AE113" s="20"/>
      <c r="AF113" s="21"/>
      <c r="AG113" s="20" t="s">
        <v>78</v>
      </c>
      <c r="AH113" s="20"/>
      <c r="AI113" s="19"/>
      <c r="AJ113" s="18"/>
      <c r="AK113" s="17"/>
      <c r="AL113" s="16">
        <f t="shared" si="337"/>
        <v>0</v>
      </c>
      <c r="AM113" s="16">
        <f t="shared" si="326"/>
        <v>0</v>
      </c>
      <c r="AO113" s="20"/>
      <c r="AP113" s="21"/>
      <c r="AQ113" s="20" t="s">
        <v>78</v>
      </c>
      <c r="AR113" s="20"/>
      <c r="AS113" s="19"/>
      <c r="AT113" s="18"/>
      <c r="AU113" s="17"/>
      <c r="AV113" s="16">
        <f t="shared" si="338"/>
        <v>0</v>
      </c>
      <c r="AW113" s="16">
        <f t="shared" si="327"/>
        <v>0</v>
      </c>
      <c r="AY113" s="20"/>
      <c r="AZ113" s="21"/>
      <c r="BA113" s="20" t="s">
        <v>78</v>
      </c>
      <c r="BB113" s="20"/>
      <c r="BC113" s="19"/>
      <c r="BD113" s="18"/>
      <c r="BE113" s="17"/>
      <c r="BF113" s="16">
        <f t="shared" si="339"/>
        <v>0</v>
      </c>
      <c r="BG113" s="16">
        <f t="shared" si="328"/>
        <v>0</v>
      </c>
      <c r="BI113" s="20"/>
      <c r="BJ113" s="21"/>
      <c r="BK113" s="20" t="s">
        <v>78</v>
      </c>
      <c r="BL113" s="20"/>
      <c r="BM113" s="19"/>
      <c r="BN113" s="18"/>
      <c r="BO113" s="17"/>
      <c r="BP113" s="16">
        <f t="shared" si="340"/>
        <v>0</v>
      </c>
      <c r="BQ113" s="16">
        <f t="shared" si="329"/>
        <v>0</v>
      </c>
      <c r="BS113" s="20"/>
      <c r="BT113" s="21"/>
      <c r="BU113" s="20" t="s">
        <v>78</v>
      </c>
      <c r="BV113" s="20"/>
      <c r="BW113" s="19"/>
      <c r="BX113" s="18"/>
      <c r="BY113" s="17"/>
      <c r="BZ113" s="16">
        <f t="shared" si="341"/>
        <v>0</v>
      </c>
      <c r="CA113" s="16">
        <f t="shared" si="330"/>
        <v>0</v>
      </c>
      <c r="CC113" s="20"/>
      <c r="CD113" s="21"/>
      <c r="CE113" s="20" t="s">
        <v>78</v>
      </c>
      <c r="CF113" s="20"/>
      <c r="CG113" s="19"/>
      <c r="CH113" s="18"/>
      <c r="CI113" s="17"/>
      <c r="CJ113" s="16">
        <f t="shared" si="342"/>
        <v>0</v>
      </c>
      <c r="CK113" s="16">
        <f t="shared" si="331"/>
        <v>0</v>
      </c>
      <c r="CM113" s="20"/>
      <c r="CN113" s="21"/>
      <c r="CO113" s="20" t="s">
        <v>78</v>
      </c>
      <c r="CP113" s="20"/>
      <c r="CQ113" s="19"/>
      <c r="CR113" s="18"/>
      <c r="CS113" s="17"/>
      <c r="CT113" s="16">
        <f t="shared" si="343"/>
        <v>0</v>
      </c>
      <c r="CU113" s="16">
        <f t="shared" si="332"/>
        <v>0</v>
      </c>
      <c r="CW113" s="20"/>
      <c r="CX113" s="21"/>
      <c r="CY113" s="20" t="s">
        <v>78</v>
      </c>
      <c r="CZ113" s="20"/>
      <c r="DA113" s="19"/>
      <c r="DB113" s="18"/>
      <c r="DC113" s="17"/>
      <c r="DD113" s="16">
        <f t="shared" si="344"/>
        <v>0</v>
      </c>
      <c r="DE113" s="16">
        <f t="shared" si="333"/>
        <v>0</v>
      </c>
    </row>
    <row r="114" spans="1:109" ht="15.75" customHeight="1" outlineLevel="1" x14ac:dyDescent="0.25">
      <c r="A114" s="20"/>
      <c r="B114" s="21"/>
      <c r="C114" s="20" t="s">
        <v>78</v>
      </c>
      <c r="D114" s="20"/>
      <c r="E114" s="19"/>
      <c r="F114" s="18"/>
      <c r="G114" s="17"/>
      <c r="H114" s="16">
        <f t="shared" si="334"/>
        <v>0</v>
      </c>
      <c r="I114" s="16">
        <f t="shared" si="323"/>
        <v>0</v>
      </c>
      <c r="K114" s="20"/>
      <c r="L114" s="21"/>
      <c r="M114" s="20" t="s">
        <v>78</v>
      </c>
      <c r="N114" s="20"/>
      <c r="O114" s="19"/>
      <c r="P114" s="18"/>
      <c r="Q114" s="17"/>
      <c r="R114" s="16">
        <f t="shared" si="335"/>
        <v>0</v>
      </c>
      <c r="S114" s="16">
        <f t="shared" si="324"/>
        <v>0</v>
      </c>
      <c r="U114" s="20"/>
      <c r="V114" s="21"/>
      <c r="W114" s="20" t="s">
        <v>78</v>
      </c>
      <c r="X114" s="20"/>
      <c r="Y114" s="19"/>
      <c r="Z114" s="18"/>
      <c r="AA114" s="17"/>
      <c r="AB114" s="16">
        <f t="shared" si="336"/>
        <v>0</v>
      </c>
      <c r="AC114" s="16">
        <f t="shared" si="325"/>
        <v>0</v>
      </c>
      <c r="AE114" s="20"/>
      <c r="AF114" s="21"/>
      <c r="AG114" s="20" t="s">
        <v>78</v>
      </c>
      <c r="AH114" s="20"/>
      <c r="AI114" s="19"/>
      <c r="AJ114" s="18"/>
      <c r="AK114" s="17"/>
      <c r="AL114" s="16">
        <f t="shared" si="337"/>
        <v>0</v>
      </c>
      <c r="AM114" s="16">
        <f t="shared" si="326"/>
        <v>0</v>
      </c>
      <c r="AO114" s="20"/>
      <c r="AP114" s="21"/>
      <c r="AQ114" s="20" t="s">
        <v>78</v>
      </c>
      <c r="AR114" s="20"/>
      <c r="AS114" s="19"/>
      <c r="AT114" s="18"/>
      <c r="AU114" s="17"/>
      <c r="AV114" s="16">
        <f t="shared" si="338"/>
        <v>0</v>
      </c>
      <c r="AW114" s="16">
        <f t="shared" si="327"/>
        <v>0</v>
      </c>
      <c r="AY114" s="20"/>
      <c r="AZ114" s="21"/>
      <c r="BA114" s="20" t="s">
        <v>78</v>
      </c>
      <c r="BB114" s="20"/>
      <c r="BC114" s="19"/>
      <c r="BD114" s="18"/>
      <c r="BE114" s="17"/>
      <c r="BF114" s="16">
        <f t="shared" si="339"/>
        <v>0</v>
      </c>
      <c r="BG114" s="16">
        <f t="shared" si="328"/>
        <v>0</v>
      </c>
      <c r="BI114" s="20"/>
      <c r="BJ114" s="21"/>
      <c r="BK114" s="20" t="s">
        <v>78</v>
      </c>
      <c r="BL114" s="20"/>
      <c r="BM114" s="19"/>
      <c r="BN114" s="18"/>
      <c r="BO114" s="17"/>
      <c r="BP114" s="16">
        <f t="shared" si="340"/>
        <v>0</v>
      </c>
      <c r="BQ114" s="16">
        <f t="shared" si="329"/>
        <v>0</v>
      </c>
      <c r="BS114" s="20"/>
      <c r="BT114" s="21"/>
      <c r="BU114" s="20" t="s">
        <v>78</v>
      </c>
      <c r="BV114" s="20"/>
      <c r="BW114" s="19"/>
      <c r="BX114" s="18"/>
      <c r="BY114" s="17"/>
      <c r="BZ114" s="16">
        <f t="shared" si="341"/>
        <v>0</v>
      </c>
      <c r="CA114" s="16">
        <f t="shared" si="330"/>
        <v>0</v>
      </c>
      <c r="CC114" s="20"/>
      <c r="CD114" s="21"/>
      <c r="CE114" s="20" t="s">
        <v>78</v>
      </c>
      <c r="CF114" s="20"/>
      <c r="CG114" s="19"/>
      <c r="CH114" s="18"/>
      <c r="CI114" s="17"/>
      <c r="CJ114" s="16">
        <f t="shared" si="342"/>
        <v>0</v>
      </c>
      <c r="CK114" s="16">
        <f t="shared" si="331"/>
        <v>0</v>
      </c>
      <c r="CM114" s="20"/>
      <c r="CN114" s="21"/>
      <c r="CO114" s="20" t="s">
        <v>78</v>
      </c>
      <c r="CP114" s="20"/>
      <c r="CQ114" s="19"/>
      <c r="CR114" s="18"/>
      <c r="CS114" s="17"/>
      <c r="CT114" s="16">
        <f t="shared" si="343"/>
        <v>0</v>
      </c>
      <c r="CU114" s="16">
        <f t="shared" si="332"/>
        <v>0</v>
      </c>
      <c r="CW114" s="20"/>
      <c r="CX114" s="21"/>
      <c r="CY114" s="20" t="s">
        <v>78</v>
      </c>
      <c r="CZ114" s="20"/>
      <c r="DA114" s="19"/>
      <c r="DB114" s="18"/>
      <c r="DC114" s="17"/>
      <c r="DD114" s="16">
        <f t="shared" si="344"/>
        <v>0</v>
      </c>
      <c r="DE114" s="16">
        <f t="shared" si="333"/>
        <v>0</v>
      </c>
    </row>
    <row r="115" spans="1:109" ht="15.75" customHeight="1" outlineLevel="1" x14ac:dyDescent="0.25">
      <c r="A115" s="20"/>
      <c r="B115" s="21"/>
      <c r="C115" s="20" t="s">
        <v>78</v>
      </c>
      <c r="D115" s="20"/>
      <c r="E115" s="19"/>
      <c r="F115" s="18"/>
      <c r="G115" s="17"/>
      <c r="H115" s="16">
        <f t="shared" si="334"/>
        <v>0</v>
      </c>
      <c r="I115" s="16">
        <f t="shared" si="323"/>
        <v>0</v>
      </c>
      <c r="K115" s="20"/>
      <c r="L115" s="21"/>
      <c r="M115" s="20" t="s">
        <v>78</v>
      </c>
      <c r="N115" s="20"/>
      <c r="O115" s="19"/>
      <c r="P115" s="18"/>
      <c r="Q115" s="17"/>
      <c r="R115" s="16">
        <f t="shared" si="335"/>
        <v>0</v>
      </c>
      <c r="S115" s="16">
        <f t="shared" si="324"/>
        <v>0</v>
      </c>
      <c r="U115" s="20"/>
      <c r="V115" s="21"/>
      <c r="W115" s="20" t="s">
        <v>78</v>
      </c>
      <c r="X115" s="20"/>
      <c r="Y115" s="19"/>
      <c r="Z115" s="18"/>
      <c r="AA115" s="17"/>
      <c r="AB115" s="16">
        <f t="shared" si="336"/>
        <v>0</v>
      </c>
      <c r="AC115" s="16">
        <f t="shared" si="325"/>
        <v>0</v>
      </c>
      <c r="AE115" s="20"/>
      <c r="AF115" s="21"/>
      <c r="AG115" s="20" t="s">
        <v>78</v>
      </c>
      <c r="AH115" s="20"/>
      <c r="AI115" s="19"/>
      <c r="AJ115" s="18"/>
      <c r="AK115" s="17"/>
      <c r="AL115" s="16">
        <f t="shared" si="337"/>
        <v>0</v>
      </c>
      <c r="AM115" s="16">
        <f t="shared" si="326"/>
        <v>0</v>
      </c>
      <c r="AO115" s="20"/>
      <c r="AP115" s="21"/>
      <c r="AQ115" s="20" t="s">
        <v>78</v>
      </c>
      <c r="AR115" s="20"/>
      <c r="AS115" s="19"/>
      <c r="AT115" s="18"/>
      <c r="AU115" s="17"/>
      <c r="AV115" s="16">
        <f t="shared" si="338"/>
        <v>0</v>
      </c>
      <c r="AW115" s="16">
        <f t="shared" si="327"/>
        <v>0</v>
      </c>
      <c r="AY115" s="20"/>
      <c r="AZ115" s="21"/>
      <c r="BA115" s="20" t="s">
        <v>78</v>
      </c>
      <c r="BB115" s="20"/>
      <c r="BC115" s="19"/>
      <c r="BD115" s="18"/>
      <c r="BE115" s="17"/>
      <c r="BF115" s="16">
        <f t="shared" si="339"/>
        <v>0</v>
      </c>
      <c r="BG115" s="16">
        <f t="shared" si="328"/>
        <v>0</v>
      </c>
      <c r="BI115" s="20"/>
      <c r="BJ115" s="21"/>
      <c r="BK115" s="20" t="s">
        <v>78</v>
      </c>
      <c r="BL115" s="20"/>
      <c r="BM115" s="19"/>
      <c r="BN115" s="18"/>
      <c r="BO115" s="17"/>
      <c r="BP115" s="16">
        <f t="shared" si="340"/>
        <v>0</v>
      </c>
      <c r="BQ115" s="16">
        <f t="shared" si="329"/>
        <v>0</v>
      </c>
      <c r="BS115" s="20"/>
      <c r="BT115" s="21"/>
      <c r="BU115" s="20" t="s">
        <v>78</v>
      </c>
      <c r="BV115" s="20"/>
      <c r="BW115" s="19"/>
      <c r="BX115" s="18"/>
      <c r="BY115" s="17"/>
      <c r="BZ115" s="16">
        <f t="shared" si="341"/>
        <v>0</v>
      </c>
      <c r="CA115" s="16">
        <f t="shared" si="330"/>
        <v>0</v>
      </c>
      <c r="CC115" s="20"/>
      <c r="CD115" s="21"/>
      <c r="CE115" s="20" t="s">
        <v>78</v>
      </c>
      <c r="CF115" s="20"/>
      <c r="CG115" s="19"/>
      <c r="CH115" s="18"/>
      <c r="CI115" s="17"/>
      <c r="CJ115" s="16">
        <f t="shared" si="342"/>
        <v>0</v>
      </c>
      <c r="CK115" s="16">
        <f t="shared" si="331"/>
        <v>0</v>
      </c>
      <c r="CM115" s="20"/>
      <c r="CN115" s="21"/>
      <c r="CO115" s="20" t="s">
        <v>78</v>
      </c>
      <c r="CP115" s="20"/>
      <c r="CQ115" s="19"/>
      <c r="CR115" s="18"/>
      <c r="CS115" s="17"/>
      <c r="CT115" s="16">
        <f t="shared" si="343"/>
        <v>0</v>
      </c>
      <c r="CU115" s="16">
        <f t="shared" si="332"/>
        <v>0</v>
      </c>
      <c r="CW115" s="20"/>
      <c r="CX115" s="21"/>
      <c r="CY115" s="20" t="s">
        <v>78</v>
      </c>
      <c r="CZ115" s="20"/>
      <c r="DA115" s="19"/>
      <c r="DB115" s="18"/>
      <c r="DC115" s="17"/>
      <c r="DD115" s="16">
        <f t="shared" si="344"/>
        <v>0</v>
      </c>
      <c r="DE115" s="16">
        <f t="shared" si="333"/>
        <v>0</v>
      </c>
    </row>
    <row r="116" spans="1:109" ht="15.75" customHeight="1" thickBot="1" x14ac:dyDescent="0.3">
      <c r="A116" s="40"/>
      <c r="B116" s="39"/>
      <c r="C116" s="38"/>
      <c r="D116" s="38"/>
      <c r="E116" s="37"/>
      <c r="F116" s="36"/>
      <c r="G116" s="35"/>
      <c r="H116" s="34"/>
      <c r="I116" s="33"/>
      <c r="K116" s="40"/>
      <c r="L116" s="39"/>
      <c r="M116" s="38"/>
      <c r="N116" s="38"/>
      <c r="O116" s="37"/>
      <c r="P116" s="36"/>
      <c r="Q116" s="35"/>
      <c r="R116" s="34"/>
      <c r="S116" s="33"/>
      <c r="U116" s="40"/>
      <c r="V116" s="39"/>
      <c r="W116" s="38"/>
      <c r="X116" s="38"/>
      <c r="Y116" s="37"/>
      <c r="Z116" s="36"/>
      <c r="AA116" s="35"/>
      <c r="AB116" s="34"/>
      <c r="AC116" s="33"/>
      <c r="AE116" s="40"/>
      <c r="AF116" s="39"/>
      <c r="AG116" s="38"/>
      <c r="AH116" s="38"/>
      <c r="AI116" s="37"/>
      <c r="AJ116" s="36"/>
      <c r="AK116" s="35"/>
      <c r="AL116" s="34"/>
      <c r="AM116" s="33"/>
      <c r="AO116" s="40"/>
      <c r="AP116" s="39"/>
      <c r="AQ116" s="38"/>
      <c r="AR116" s="38"/>
      <c r="AS116" s="37"/>
      <c r="AT116" s="36"/>
      <c r="AU116" s="35"/>
      <c r="AV116" s="34"/>
      <c r="AW116" s="33"/>
      <c r="AY116" s="40"/>
      <c r="AZ116" s="39"/>
      <c r="BA116" s="38"/>
      <c r="BB116" s="38"/>
      <c r="BC116" s="37"/>
      <c r="BD116" s="36"/>
      <c r="BE116" s="35"/>
      <c r="BF116" s="34"/>
      <c r="BG116" s="33"/>
      <c r="BI116" s="40"/>
      <c r="BJ116" s="39"/>
      <c r="BK116" s="38"/>
      <c r="BL116" s="38"/>
      <c r="BM116" s="37"/>
      <c r="BN116" s="36"/>
      <c r="BO116" s="35"/>
      <c r="BP116" s="34"/>
      <c r="BQ116" s="33"/>
      <c r="BS116" s="40"/>
      <c r="BT116" s="39"/>
      <c r="BU116" s="38"/>
      <c r="BV116" s="38"/>
      <c r="BW116" s="37"/>
      <c r="BX116" s="36"/>
      <c r="BY116" s="35"/>
      <c r="BZ116" s="34"/>
      <c r="CA116" s="33"/>
      <c r="CC116" s="40"/>
      <c r="CD116" s="39"/>
      <c r="CE116" s="38"/>
      <c r="CF116" s="38"/>
      <c r="CG116" s="37"/>
      <c r="CH116" s="36"/>
      <c r="CI116" s="35"/>
      <c r="CJ116" s="34"/>
      <c r="CK116" s="33"/>
      <c r="CM116" s="40"/>
      <c r="CN116" s="39"/>
      <c r="CO116" s="38"/>
      <c r="CP116" s="38"/>
      <c r="CQ116" s="37"/>
      <c r="CR116" s="36"/>
      <c r="CS116" s="35"/>
      <c r="CT116" s="34"/>
      <c r="CU116" s="33"/>
      <c r="CW116" s="40"/>
      <c r="CX116" s="39"/>
      <c r="CY116" s="38"/>
      <c r="CZ116" s="38"/>
      <c r="DA116" s="37"/>
      <c r="DB116" s="36"/>
      <c r="DC116" s="35"/>
      <c r="DD116" s="34"/>
      <c r="DE116" s="33"/>
    </row>
    <row r="117" spans="1:109" ht="23.25" customHeight="1" thickBot="1" x14ac:dyDescent="0.3">
      <c r="A117" s="216" t="s">
        <v>119</v>
      </c>
      <c r="B117" s="217"/>
      <c r="C117" s="217"/>
      <c r="D117" s="217"/>
      <c r="E117" s="217"/>
      <c r="F117" s="217"/>
      <c r="G117" s="218"/>
      <c r="H117" s="107">
        <f>H119</f>
        <v>0</v>
      </c>
      <c r="I117" s="107">
        <f>I119</f>
        <v>0</v>
      </c>
      <c r="K117" s="216" t="s">
        <v>119</v>
      </c>
      <c r="L117" s="217"/>
      <c r="M117" s="217"/>
      <c r="N117" s="217"/>
      <c r="O117" s="217"/>
      <c r="P117" s="217"/>
      <c r="Q117" s="218"/>
      <c r="R117" s="107">
        <f>R119</f>
        <v>0</v>
      </c>
      <c r="S117" s="107">
        <f>S119</f>
        <v>0</v>
      </c>
      <c r="U117" s="216" t="s">
        <v>119</v>
      </c>
      <c r="V117" s="217"/>
      <c r="W117" s="217"/>
      <c r="X117" s="217"/>
      <c r="Y117" s="217"/>
      <c r="Z117" s="217"/>
      <c r="AA117" s="218"/>
      <c r="AB117" s="107">
        <f>AB119</f>
        <v>13441170</v>
      </c>
      <c r="AC117" s="107">
        <f>AC119</f>
        <v>84184170</v>
      </c>
      <c r="AE117" s="216" t="s">
        <v>119</v>
      </c>
      <c r="AF117" s="217"/>
      <c r="AG117" s="217"/>
      <c r="AH117" s="217"/>
      <c r="AI117" s="217"/>
      <c r="AJ117" s="217"/>
      <c r="AK117" s="218"/>
      <c r="AL117" s="107">
        <f>AL119</f>
        <v>17202600</v>
      </c>
      <c r="AM117" s="107">
        <f>AM119</f>
        <v>107742600</v>
      </c>
      <c r="AO117" s="216" t="s">
        <v>119</v>
      </c>
      <c r="AP117" s="217"/>
      <c r="AQ117" s="217"/>
      <c r="AR117" s="217"/>
      <c r="AS117" s="217"/>
      <c r="AT117" s="217"/>
      <c r="AU117" s="218"/>
      <c r="AV117" s="107">
        <f>AV119</f>
        <v>12701500</v>
      </c>
      <c r="AW117" s="107">
        <f>AW119</f>
        <v>79551500</v>
      </c>
      <c r="AY117" s="216" t="s">
        <v>119</v>
      </c>
      <c r="AZ117" s="217"/>
      <c r="BA117" s="217"/>
      <c r="BB117" s="217"/>
      <c r="BC117" s="217"/>
      <c r="BD117" s="217"/>
      <c r="BE117" s="218"/>
      <c r="BF117" s="107">
        <f>BF119</f>
        <v>11249900</v>
      </c>
      <c r="BG117" s="107">
        <f>BG119</f>
        <v>70459900</v>
      </c>
      <c r="BI117" s="216" t="s">
        <v>119</v>
      </c>
      <c r="BJ117" s="217"/>
      <c r="BK117" s="217"/>
      <c r="BL117" s="217"/>
      <c r="BM117" s="217"/>
      <c r="BN117" s="217"/>
      <c r="BO117" s="218"/>
      <c r="BP117" s="107">
        <f>BP119</f>
        <v>11485500</v>
      </c>
      <c r="BQ117" s="107">
        <f>BQ119</f>
        <v>71935500</v>
      </c>
      <c r="BS117" s="216" t="s">
        <v>119</v>
      </c>
      <c r="BT117" s="217"/>
      <c r="BU117" s="217"/>
      <c r="BV117" s="217"/>
      <c r="BW117" s="217"/>
      <c r="BX117" s="217"/>
      <c r="BY117" s="218"/>
      <c r="BZ117" s="107">
        <f>BZ119</f>
        <v>11675500</v>
      </c>
      <c r="CA117" s="107">
        <f>CA119</f>
        <v>73125500</v>
      </c>
      <c r="CC117" s="216" t="s">
        <v>119</v>
      </c>
      <c r="CD117" s="217"/>
      <c r="CE117" s="217"/>
      <c r="CF117" s="217"/>
      <c r="CG117" s="217"/>
      <c r="CH117" s="217"/>
      <c r="CI117" s="218"/>
      <c r="CJ117" s="107">
        <f>CJ119</f>
        <v>11865500</v>
      </c>
      <c r="CK117" s="107">
        <f>CK119</f>
        <v>74315500</v>
      </c>
      <c r="CM117" s="216" t="s">
        <v>119</v>
      </c>
      <c r="CN117" s="217"/>
      <c r="CO117" s="217"/>
      <c r="CP117" s="217"/>
      <c r="CQ117" s="217"/>
      <c r="CR117" s="217"/>
      <c r="CS117" s="218"/>
      <c r="CT117" s="107">
        <f>CT119</f>
        <v>0</v>
      </c>
      <c r="CU117" s="107">
        <f>CU119</f>
        <v>0</v>
      </c>
      <c r="CW117" s="216" t="s">
        <v>119</v>
      </c>
      <c r="CX117" s="217"/>
      <c r="CY117" s="217"/>
      <c r="CZ117" s="217"/>
      <c r="DA117" s="217"/>
      <c r="DB117" s="217"/>
      <c r="DC117" s="218"/>
      <c r="DD117" s="107">
        <f>DD119</f>
        <v>0</v>
      </c>
      <c r="DE117" s="107">
        <f>DE119</f>
        <v>0</v>
      </c>
    </row>
    <row r="118" spans="1:109" ht="13.8" thickBot="1" x14ac:dyDescent="0.3">
      <c r="A118" s="47"/>
      <c r="B118" s="46"/>
      <c r="C118" s="46"/>
      <c r="D118" s="46"/>
      <c r="E118" s="46"/>
      <c r="F118" s="46"/>
      <c r="G118" s="46"/>
      <c r="H118" s="46"/>
      <c r="I118" s="45"/>
      <c r="K118" s="47"/>
      <c r="L118" s="46"/>
      <c r="M118" s="46"/>
      <c r="N118" s="46"/>
      <c r="O118" s="46"/>
      <c r="P118" s="46"/>
      <c r="Q118" s="46"/>
      <c r="R118" s="46"/>
      <c r="S118" s="45"/>
      <c r="U118" s="47"/>
      <c r="V118" s="46"/>
      <c r="W118" s="46"/>
      <c r="X118" s="46"/>
      <c r="Y118" s="46"/>
      <c r="Z118" s="46"/>
      <c r="AA118" s="46"/>
      <c r="AB118" s="46"/>
      <c r="AC118" s="45"/>
      <c r="AE118" s="47"/>
      <c r="AF118" s="46"/>
      <c r="AG118" s="46"/>
      <c r="AH118" s="46"/>
      <c r="AI118" s="46"/>
      <c r="AJ118" s="46"/>
      <c r="AK118" s="46"/>
      <c r="AL118" s="46"/>
      <c r="AM118" s="45"/>
      <c r="AO118" s="47"/>
      <c r="AP118" s="46"/>
      <c r="AQ118" s="46"/>
      <c r="AR118" s="46"/>
      <c r="AS118" s="46"/>
      <c r="AT118" s="46"/>
      <c r="AU118" s="46"/>
      <c r="AV118" s="46"/>
      <c r="AW118" s="45"/>
      <c r="AY118" s="47"/>
      <c r="AZ118" s="46"/>
      <c r="BA118" s="46"/>
      <c r="BB118" s="46"/>
      <c r="BC118" s="46"/>
      <c r="BD118" s="46"/>
      <c r="BE118" s="46"/>
      <c r="BF118" s="46"/>
      <c r="BG118" s="45"/>
      <c r="BI118" s="47"/>
      <c r="BJ118" s="46"/>
      <c r="BK118" s="46"/>
      <c r="BL118" s="46"/>
      <c r="BM118" s="46"/>
      <c r="BN118" s="46"/>
      <c r="BO118" s="46"/>
      <c r="BP118" s="46"/>
      <c r="BQ118" s="45"/>
      <c r="BS118" s="47"/>
      <c r="BT118" s="46"/>
      <c r="BU118" s="46"/>
      <c r="BV118" s="46"/>
      <c r="BW118" s="46"/>
      <c r="BX118" s="46"/>
      <c r="BY118" s="46"/>
      <c r="BZ118" s="46"/>
      <c r="CA118" s="45"/>
      <c r="CC118" s="47"/>
      <c r="CD118" s="46"/>
      <c r="CE118" s="46"/>
      <c r="CF118" s="46"/>
      <c r="CG118" s="46"/>
      <c r="CH118" s="46"/>
      <c r="CI118" s="46"/>
      <c r="CJ118" s="46"/>
      <c r="CK118" s="45"/>
      <c r="CM118" s="47"/>
      <c r="CN118" s="46"/>
      <c r="CO118" s="46"/>
      <c r="CP118" s="46"/>
      <c r="CQ118" s="46"/>
      <c r="CR118" s="46"/>
      <c r="CS118" s="46"/>
      <c r="CT118" s="46"/>
      <c r="CU118" s="45"/>
      <c r="CW118" s="47"/>
      <c r="CX118" s="46"/>
      <c r="CY118" s="46"/>
      <c r="CZ118" s="46"/>
      <c r="DA118" s="46"/>
      <c r="DB118" s="46"/>
      <c r="DC118" s="46"/>
      <c r="DD118" s="46"/>
      <c r="DE118" s="45"/>
    </row>
    <row r="119" spans="1:109" ht="15.75" customHeight="1" collapsed="1" thickBot="1" x14ac:dyDescent="0.3">
      <c r="A119" s="233" t="s">
        <v>120</v>
      </c>
      <c r="B119" s="233"/>
      <c r="C119" s="233"/>
      <c r="D119" s="233"/>
      <c r="E119" s="233"/>
      <c r="F119" s="233"/>
      <c r="G119" s="234"/>
      <c r="H119" s="41">
        <f>H123+H130+H137+H144+H151</f>
        <v>0</v>
      </c>
      <c r="I119" s="41">
        <f>I123+I130+I137+I144+I151</f>
        <v>0</v>
      </c>
      <c r="K119" s="233" t="s">
        <v>120</v>
      </c>
      <c r="L119" s="233"/>
      <c r="M119" s="233"/>
      <c r="N119" s="233"/>
      <c r="O119" s="233"/>
      <c r="P119" s="233"/>
      <c r="Q119" s="234"/>
      <c r="R119" s="41">
        <f>R123+R130+R137+R144+R151+R160</f>
        <v>0</v>
      </c>
      <c r="S119" s="41">
        <f>S123+S130+S137+S144+S151+S160</f>
        <v>0</v>
      </c>
      <c r="U119" s="233" t="s">
        <v>120</v>
      </c>
      <c r="V119" s="233"/>
      <c r="W119" s="233"/>
      <c r="X119" s="233"/>
      <c r="Y119" s="233"/>
      <c r="Z119" s="233"/>
      <c r="AA119" s="234"/>
      <c r="AB119" s="41">
        <f>AB123+AB130+AB137+AB144+AB151+AB160</f>
        <v>13441170</v>
      </c>
      <c r="AC119" s="41">
        <f>AC123+AC130+AC137+AC144+AC151+AC160</f>
        <v>84184170</v>
      </c>
      <c r="AE119" s="233" t="s">
        <v>120</v>
      </c>
      <c r="AF119" s="233"/>
      <c r="AG119" s="233"/>
      <c r="AH119" s="233"/>
      <c r="AI119" s="233"/>
      <c r="AJ119" s="233"/>
      <c r="AK119" s="234"/>
      <c r="AL119" s="41">
        <f>AL123+AL130+AL137+AL144+AL151+AL160</f>
        <v>17202600</v>
      </c>
      <c r="AM119" s="41">
        <f>AM123+AM130+AM137+AM144+AM151+AM160</f>
        <v>107742600</v>
      </c>
      <c r="AO119" s="233" t="s">
        <v>120</v>
      </c>
      <c r="AP119" s="233"/>
      <c r="AQ119" s="233"/>
      <c r="AR119" s="233"/>
      <c r="AS119" s="233"/>
      <c r="AT119" s="233"/>
      <c r="AU119" s="234"/>
      <c r="AV119" s="41">
        <f>AV123+AV130+AV137+AV144+AV151+AV160</f>
        <v>12701500</v>
      </c>
      <c r="AW119" s="41">
        <f>AW123+AW130+AW137+AW144+AW151+AW160</f>
        <v>79551500</v>
      </c>
      <c r="AY119" s="233" t="s">
        <v>120</v>
      </c>
      <c r="AZ119" s="233"/>
      <c r="BA119" s="233"/>
      <c r="BB119" s="233"/>
      <c r="BC119" s="233"/>
      <c r="BD119" s="233"/>
      <c r="BE119" s="234"/>
      <c r="BF119" s="41">
        <f>BF123+BF130+BF137+BF144+BF151+BF160</f>
        <v>11249900</v>
      </c>
      <c r="BG119" s="41">
        <f>BG123+BG130+BG137+BG144+BG151+BG160</f>
        <v>70459900</v>
      </c>
      <c r="BI119" s="233" t="s">
        <v>120</v>
      </c>
      <c r="BJ119" s="233"/>
      <c r="BK119" s="233"/>
      <c r="BL119" s="233"/>
      <c r="BM119" s="233"/>
      <c r="BN119" s="233"/>
      <c r="BO119" s="234"/>
      <c r="BP119" s="41">
        <f>BP123+BP130+BP137+BP144+BP151+BP160</f>
        <v>11485500</v>
      </c>
      <c r="BQ119" s="41">
        <f>BQ123+BQ130+BQ137+BQ144+BQ151+BQ160</f>
        <v>71935500</v>
      </c>
      <c r="BS119" s="233" t="s">
        <v>120</v>
      </c>
      <c r="BT119" s="233"/>
      <c r="BU119" s="233"/>
      <c r="BV119" s="233"/>
      <c r="BW119" s="233"/>
      <c r="BX119" s="233"/>
      <c r="BY119" s="234"/>
      <c r="BZ119" s="41">
        <f>BZ123+BZ130+BZ137+BZ144+BZ151+BZ160</f>
        <v>11675500</v>
      </c>
      <c r="CA119" s="41">
        <f>CA123+CA130+CA137+CA144+CA151+CA160</f>
        <v>73125500</v>
      </c>
      <c r="CC119" s="233" t="s">
        <v>120</v>
      </c>
      <c r="CD119" s="233"/>
      <c r="CE119" s="233"/>
      <c r="CF119" s="233"/>
      <c r="CG119" s="233"/>
      <c r="CH119" s="233"/>
      <c r="CI119" s="234"/>
      <c r="CJ119" s="41">
        <f>CJ123+CJ130+CJ137+CJ144+CJ151+CJ160</f>
        <v>11865500</v>
      </c>
      <c r="CK119" s="41">
        <f>CK123+CK130+CK137+CK144+CK151+CK160</f>
        <v>74315500</v>
      </c>
      <c r="CM119" s="233" t="s">
        <v>120</v>
      </c>
      <c r="CN119" s="233"/>
      <c r="CO119" s="233"/>
      <c r="CP119" s="233"/>
      <c r="CQ119" s="233"/>
      <c r="CR119" s="233"/>
      <c r="CS119" s="234"/>
      <c r="CT119" s="41">
        <f>CT123+CT130+CT137+CT144+CT151+CT160</f>
        <v>0</v>
      </c>
      <c r="CU119" s="41">
        <f>CU123+CU130+CU137+CU144+CU151+CU160</f>
        <v>0</v>
      </c>
      <c r="CW119" s="233" t="s">
        <v>120</v>
      </c>
      <c r="CX119" s="233"/>
      <c r="CY119" s="233"/>
      <c r="CZ119" s="233"/>
      <c r="DA119" s="233"/>
      <c r="DB119" s="233"/>
      <c r="DC119" s="234"/>
      <c r="DD119" s="41">
        <f>DD123+DD130+DD137+DD144+DD151+DD160</f>
        <v>0</v>
      </c>
      <c r="DE119" s="41">
        <f>DE123+DE130+DE137+DE144+DE151+DE160</f>
        <v>0</v>
      </c>
    </row>
    <row r="120" spans="1:109" ht="13.8" outlineLevel="1" thickBot="1" x14ac:dyDescent="0.3">
      <c r="A120" s="11"/>
      <c r="B120" s="44"/>
      <c r="C120" s="11"/>
      <c r="D120" s="11"/>
      <c r="E120" s="11"/>
      <c r="F120" s="11"/>
      <c r="G120" s="13"/>
      <c r="H120" s="13"/>
      <c r="I120" s="13"/>
      <c r="K120" s="11"/>
      <c r="L120" s="44"/>
      <c r="M120" s="11"/>
      <c r="N120" s="11"/>
      <c r="O120" s="11"/>
      <c r="P120" s="11"/>
      <c r="Q120" s="13"/>
      <c r="R120" s="13"/>
      <c r="S120" s="13"/>
      <c r="U120" s="11"/>
      <c r="V120" s="44"/>
      <c r="W120" s="11"/>
      <c r="X120" s="11"/>
      <c r="Y120" s="11"/>
      <c r="Z120" s="11"/>
      <c r="AA120" s="13"/>
      <c r="AB120" s="13"/>
      <c r="AC120" s="13"/>
      <c r="AE120" s="11"/>
      <c r="AF120" s="44"/>
      <c r="AG120" s="11"/>
      <c r="AH120" s="11"/>
      <c r="AI120" s="11"/>
      <c r="AJ120" s="11"/>
      <c r="AK120" s="13"/>
      <c r="AL120" s="13"/>
      <c r="AM120" s="13"/>
      <c r="AO120" s="11"/>
      <c r="AP120" s="44"/>
      <c r="AQ120" s="11"/>
      <c r="AR120" s="11"/>
      <c r="AS120" s="11"/>
      <c r="AT120" s="11"/>
      <c r="AU120" s="13"/>
      <c r="AV120" s="13"/>
      <c r="AW120" s="13"/>
      <c r="AY120" s="11"/>
      <c r="AZ120" s="44"/>
      <c r="BA120" s="11"/>
      <c r="BB120" s="11"/>
      <c r="BC120" s="11"/>
      <c r="BD120" s="11"/>
      <c r="BE120" s="13"/>
      <c r="BF120" s="13"/>
      <c r="BG120" s="13"/>
      <c r="BI120" s="11"/>
      <c r="BJ120" s="44"/>
      <c r="BK120" s="11"/>
      <c r="BL120" s="11"/>
      <c r="BM120" s="11"/>
      <c r="BN120" s="11"/>
      <c r="BO120" s="13"/>
      <c r="BP120" s="13"/>
      <c r="BQ120" s="13"/>
      <c r="BS120" s="11"/>
      <c r="BT120" s="44"/>
      <c r="BU120" s="11"/>
      <c r="BV120" s="11"/>
      <c r="BW120" s="11"/>
      <c r="BX120" s="11"/>
      <c r="BY120" s="13"/>
      <c r="BZ120" s="13"/>
      <c r="CA120" s="13"/>
      <c r="CC120" s="11"/>
      <c r="CD120" s="44"/>
      <c r="CE120" s="11"/>
      <c r="CF120" s="11"/>
      <c r="CG120" s="11"/>
      <c r="CH120" s="11"/>
      <c r="CI120" s="13"/>
      <c r="CJ120" s="13"/>
      <c r="CK120" s="13"/>
      <c r="CM120" s="11"/>
      <c r="CN120" s="44"/>
      <c r="CO120" s="11"/>
      <c r="CP120" s="11"/>
      <c r="CQ120" s="11"/>
      <c r="CR120" s="11"/>
      <c r="CS120" s="13"/>
      <c r="CT120" s="13"/>
      <c r="CU120" s="13"/>
      <c r="CW120" s="11"/>
      <c r="CX120" s="44"/>
      <c r="CY120" s="11"/>
      <c r="CZ120" s="11"/>
      <c r="DA120" s="11"/>
      <c r="DB120" s="11"/>
      <c r="DC120" s="13"/>
      <c r="DD120" s="13"/>
      <c r="DE120" s="13"/>
    </row>
    <row r="121" spans="1:109" ht="13.8" outlineLevel="1" thickBot="1" x14ac:dyDescent="0.3">
      <c r="A121" s="230" t="s">
        <v>59</v>
      </c>
      <c r="B121" s="231"/>
      <c r="C121" s="231"/>
      <c r="D121" s="231"/>
      <c r="E121" s="231"/>
      <c r="F121" s="231"/>
      <c r="G121" s="231"/>
      <c r="H121" s="231"/>
      <c r="I121" s="232"/>
      <c r="K121" s="230" t="s">
        <v>60</v>
      </c>
      <c r="L121" s="231"/>
      <c r="M121" s="231"/>
      <c r="N121" s="231"/>
      <c r="O121" s="231"/>
      <c r="P121" s="231"/>
      <c r="Q121" s="231"/>
      <c r="R121" s="231"/>
      <c r="S121" s="232"/>
      <c r="U121" s="230" t="s">
        <v>61</v>
      </c>
      <c r="V121" s="231"/>
      <c r="W121" s="231"/>
      <c r="X121" s="231"/>
      <c r="Y121" s="231"/>
      <c r="Z121" s="231"/>
      <c r="AA121" s="231"/>
      <c r="AB121" s="231"/>
      <c r="AC121" s="232"/>
      <c r="AE121" s="230" t="s">
        <v>62</v>
      </c>
      <c r="AF121" s="231"/>
      <c r="AG121" s="231"/>
      <c r="AH121" s="231"/>
      <c r="AI121" s="231"/>
      <c r="AJ121" s="231"/>
      <c r="AK121" s="231"/>
      <c r="AL121" s="231"/>
      <c r="AM121" s="232"/>
      <c r="AO121" s="230" t="s">
        <v>63</v>
      </c>
      <c r="AP121" s="231"/>
      <c r="AQ121" s="231"/>
      <c r="AR121" s="231"/>
      <c r="AS121" s="231"/>
      <c r="AT121" s="231"/>
      <c r="AU121" s="231"/>
      <c r="AV121" s="231"/>
      <c r="AW121" s="232"/>
      <c r="AY121" s="230" t="s">
        <v>64</v>
      </c>
      <c r="AZ121" s="231"/>
      <c r="BA121" s="231"/>
      <c r="BB121" s="231"/>
      <c r="BC121" s="231"/>
      <c r="BD121" s="231"/>
      <c r="BE121" s="231"/>
      <c r="BF121" s="231"/>
      <c r="BG121" s="232"/>
      <c r="BI121" s="230" t="s">
        <v>65</v>
      </c>
      <c r="BJ121" s="231"/>
      <c r="BK121" s="231"/>
      <c r="BL121" s="231"/>
      <c r="BM121" s="231"/>
      <c r="BN121" s="231"/>
      <c r="BO121" s="231"/>
      <c r="BP121" s="231"/>
      <c r="BQ121" s="232"/>
      <c r="BS121" s="230" t="s">
        <v>66</v>
      </c>
      <c r="BT121" s="231"/>
      <c r="BU121" s="231"/>
      <c r="BV121" s="231"/>
      <c r="BW121" s="231"/>
      <c r="BX121" s="231"/>
      <c r="BY121" s="231"/>
      <c r="BZ121" s="231"/>
      <c r="CA121" s="232"/>
      <c r="CC121" s="230" t="s">
        <v>67</v>
      </c>
      <c r="CD121" s="231"/>
      <c r="CE121" s="231"/>
      <c r="CF121" s="231"/>
      <c r="CG121" s="231"/>
      <c r="CH121" s="231"/>
      <c r="CI121" s="231"/>
      <c r="CJ121" s="231"/>
      <c r="CK121" s="232"/>
      <c r="CM121" s="230" t="s">
        <v>68</v>
      </c>
      <c r="CN121" s="231"/>
      <c r="CO121" s="231"/>
      <c r="CP121" s="231"/>
      <c r="CQ121" s="231"/>
      <c r="CR121" s="231"/>
      <c r="CS121" s="231"/>
      <c r="CT121" s="231"/>
      <c r="CU121" s="232"/>
      <c r="CW121" s="230" t="s">
        <v>69</v>
      </c>
      <c r="CX121" s="231"/>
      <c r="CY121" s="231"/>
      <c r="CZ121" s="231"/>
      <c r="DA121" s="231"/>
      <c r="DB121" s="231"/>
      <c r="DC121" s="231"/>
      <c r="DD121" s="231"/>
      <c r="DE121" s="232"/>
    </row>
    <row r="122" spans="1:109" ht="31.2" outlineLevel="1" thickBot="1" x14ac:dyDescent="0.3">
      <c r="A122" s="42"/>
      <c r="B122" s="43" t="s">
        <v>70</v>
      </c>
      <c r="C122" s="42" t="s">
        <v>71</v>
      </c>
      <c r="D122" s="42" t="s">
        <v>72</v>
      </c>
      <c r="E122" s="42" t="s">
        <v>73</v>
      </c>
      <c r="F122" s="42" t="s">
        <v>74</v>
      </c>
      <c r="G122" s="42" t="s">
        <v>75</v>
      </c>
      <c r="H122" s="42" t="s">
        <v>76</v>
      </c>
      <c r="I122" s="42" t="s">
        <v>77</v>
      </c>
      <c r="K122" s="42"/>
      <c r="L122" s="43" t="s">
        <v>70</v>
      </c>
      <c r="M122" s="42" t="s">
        <v>71</v>
      </c>
      <c r="N122" s="42" t="s">
        <v>72</v>
      </c>
      <c r="O122" s="42" t="s">
        <v>73</v>
      </c>
      <c r="P122" s="42" t="s">
        <v>74</v>
      </c>
      <c r="Q122" s="42" t="s">
        <v>75</v>
      </c>
      <c r="R122" s="42" t="s">
        <v>76</v>
      </c>
      <c r="S122" s="42" t="s">
        <v>77</v>
      </c>
      <c r="U122" s="42"/>
      <c r="V122" s="43" t="s">
        <v>70</v>
      </c>
      <c r="W122" s="42" t="s">
        <v>71</v>
      </c>
      <c r="X122" s="42" t="s">
        <v>72</v>
      </c>
      <c r="Y122" s="42" t="s">
        <v>73</v>
      </c>
      <c r="Z122" s="42" t="s">
        <v>74</v>
      </c>
      <c r="AA122" s="42" t="s">
        <v>75</v>
      </c>
      <c r="AB122" s="42" t="s">
        <v>76</v>
      </c>
      <c r="AC122" s="42" t="s">
        <v>77</v>
      </c>
      <c r="AE122" s="42"/>
      <c r="AF122" s="43" t="s">
        <v>70</v>
      </c>
      <c r="AG122" s="42" t="s">
        <v>71</v>
      </c>
      <c r="AH122" s="42" t="s">
        <v>72</v>
      </c>
      <c r="AI122" s="42" t="s">
        <v>73</v>
      </c>
      <c r="AJ122" s="42" t="s">
        <v>74</v>
      </c>
      <c r="AK122" s="42" t="s">
        <v>75</v>
      </c>
      <c r="AL122" s="42" t="s">
        <v>76</v>
      </c>
      <c r="AM122" s="42" t="s">
        <v>77</v>
      </c>
      <c r="AO122" s="42"/>
      <c r="AP122" s="43" t="s">
        <v>70</v>
      </c>
      <c r="AQ122" s="42" t="s">
        <v>71</v>
      </c>
      <c r="AR122" s="42" t="s">
        <v>72</v>
      </c>
      <c r="AS122" s="42" t="s">
        <v>73</v>
      </c>
      <c r="AT122" s="42" t="s">
        <v>74</v>
      </c>
      <c r="AU122" s="42" t="s">
        <v>75</v>
      </c>
      <c r="AV122" s="42" t="s">
        <v>76</v>
      </c>
      <c r="AW122" s="42" t="s">
        <v>77</v>
      </c>
      <c r="AY122" s="42"/>
      <c r="AZ122" s="43" t="s">
        <v>70</v>
      </c>
      <c r="BA122" s="42" t="s">
        <v>71</v>
      </c>
      <c r="BB122" s="42" t="s">
        <v>72</v>
      </c>
      <c r="BC122" s="42" t="s">
        <v>73</v>
      </c>
      <c r="BD122" s="42" t="s">
        <v>74</v>
      </c>
      <c r="BE122" s="42" t="s">
        <v>75</v>
      </c>
      <c r="BF122" s="42" t="s">
        <v>76</v>
      </c>
      <c r="BG122" s="42" t="s">
        <v>77</v>
      </c>
      <c r="BI122" s="42"/>
      <c r="BJ122" s="43" t="s">
        <v>70</v>
      </c>
      <c r="BK122" s="42" t="s">
        <v>71</v>
      </c>
      <c r="BL122" s="42" t="s">
        <v>72</v>
      </c>
      <c r="BM122" s="42" t="s">
        <v>73</v>
      </c>
      <c r="BN122" s="42" t="s">
        <v>74</v>
      </c>
      <c r="BO122" s="42" t="s">
        <v>75</v>
      </c>
      <c r="BP122" s="42" t="s">
        <v>76</v>
      </c>
      <c r="BQ122" s="42" t="s">
        <v>77</v>
      </c>
      <c r="BS122" s="42"/>
      <c r="BT122" s="43" t="s">
        <v>70</v>
      </c>
      <c r="BU122" s="42" t="s">
        <v>71</v>
      </c>
      <c r="BV122" s="42" t="s">
        <v>72</v>
      </c>
      <c r="BW122" s="42" t="s">
        <v>73</v>
      </c>
      <c r="BX122" s="42" t="s">
        <v>74</v>
      </c>
      <c r="BY122" s="42" t="s">
        <v>75</v>
      </c>
      <c r="BZ122" s="42" t="s">
        <v>76</v>
      </c>
      <c r="CA122" s="42" t="s">
        <v>77</v>
      </c>
      <c r="CC122" s="42"/>
      <c r="CD122" s="43" t="s">
        <v>70</v>
      </c>
      <c r="CE122" s="42" t="s">
        <v>71</v>
      </c>
      <c r="CF122" s="42" t="s">
        <v>72</v>
      </c>
      <c r="CG122" s="42" t="s">
        <v>73</v>
      </c>
      <c r="CH122" s="42" t="s">
        <v>74</v>
      </c>
      <c r="CI122" s="42" t="s">
        <v>75</v>
      </c>
      <c r="CJ122" s="42" t="s">
        <v>76</v>
      </c>
      <c r="CK122" s="42" t="s">
        <v>77</v>
      </c>
      <c r="CM122" s="42"/>
      <c r="CN122" s="43" t="s">
        <v>70</v>
      </c>
      <c r="CO122" s="42" t="s">
        <v>71</v>
      </c>
      <c r="CP122" s="42" t="s">
        <v>72</v>
      </c>
      <c r="CQ122" s="42" t="s">
        <v>73</v>
      </c>
      <c r="CR122" s="42" t="s">
        <v>74</v>
      </c>
      <c r="CS122" s="42" t="s">
        <v>75</v>
      </c>
      <c r="CT122" s="42" t="s">
        <v>76</v>
      </c>
      <c r="CU122" s="42" t="s">
        <v>77</v>
      </c>
      <c r="CW122" s="42"/>
      <c r="CX122" s="43" t="s">
        <v>70</v>
      </c>
      <c r="CY122" s="42" t="s">
        <v>71</v>
      </c>
      <c r="CZ122" s="42" t="s">
        <v>72</v>
      </c>
      <c r="DA122" s="42" t="s">
        <v>73</v>
      </c>
      <c r="DB122" s="42" t="s">
        <v>74</v>
      </c>
      <c r="DC122" s="42" t="s">
        <v>75</v>
      </c>
      <c r="DD122" s="42" t="s">
        <v>76</v>
      </c>
      <c r="DE122" s="42" t="s">
        <v>77</v>
      </c>
    </row>
    <row r="123" spans="1:109" ht="15.75" customHeight="1" outlineLevel="1" thickBot="1" x14ac:dyDescent="0.3">
      <c r="A123" s="30"/>
      <c r="B123" s="224" t="s">
        <v>32</v>
      </c>
      <c r="C123" s="225"/>
      <c r="D123" s="225"/>
      <c r="E123" s="225"/>
      <c r="F123" s="225"/>
      <c r="G123" s="226"/>
      <c r="H123" s="29">
        <f>SUM(H124:H129)</f>
        <v>0</v>
      </c>
      <c r="I123" s="29">
        <f>SUM(I124:I129)</f>
        <v>0</v>
      </c>
      <c r="K123" s="30"/>
      <c r="L123" s="224" t="s">
        <v>32</v>
      </c>
      <c r="M123" s="225"/>
      <c r="N123" s="225"/>
      <c r="O123" s="225"/>
      <c r="P123" s="225"/>
      <c r="Q123" s="226"/>
      <c r="R123" s="29">
        <f>SUM(R124:R129)</f>
        <v>0</v>
      </c>
      <c r="S123" s="29">
        <f>SUM(S124:S129)</f>
        <v>0</v>
      </c>
      <c r="U123" s="30"/>
      <c r="V123" s="224" t="s">
        <v>32</v>
      </c>
      <c r="W123" s="225"/>
      <c r="X123" s="225"/>
      <c r="Y123" s="225"/>
      <c r="Z123" s="225"/>
      <c r="AA123" s="226"/>
      <c r="AB123" s="29">
        <f>SUM(AB124:AB129)</f>
        <v>7600000</v>
      </c>
      <c r="AC123" s="29">
        <f>SUM(AC124:AC129)</f>
        <v>47600000</v>
      </c>
      <c r="AE123" s="30"/>
      <c r="AF123" s="224" t="s">
        <v>32</v>
      </c>
      <c r="AG123" s="225"/>
      <c r="AH123" s="225"/>
      <c r="AI123" s="225"/>
      <c r="AJ123" s="225"/>
      <c r="AK123" s="226"/>
      <c r="AL123" s="29">
        <f>SUM(AL124:AL129)</f>
        <v>5985000</v>
      </c>
      <c r="AM123" s="29">
        <f>SUM(AM124:AM129)</f>
        <v>37485000</v>
      </c>
      <c r="AO123" s="30"/>
      <c r="AP123" s="224" t="s">
        <v>32</v>
      </c>
      <c r="AQ123" s="225"/>
      <c r="AR123" s="225"/>
      <c r="AS123" s="225"/>
      <c r="AT123" s="225"/>
      <c r="AU123" s="226"/>
      <c r="AV123" s="29">
        <f>SUM(AV124:AV129)</f>
        <v>380000</v>
      </c>
      <c r="AW123" s="29">
        <f>SUM(AW124:AW129)</f>
        <v>2380000</v>
      </c>
      <c r="AY123" s="30"/>
      <c r="AZ123" s="224" t="s">
        <v>32</v>
      </c>
      <c r="BA123" s="225"/>
      <c r="BB123" s="225"/>
      <c r="BC123" s="225"/>
      <c r="BD123" s="225"/>
      <c r="BE123" s="226"/>
      <c r="BF123" s="29">
        <f>SUM(BF124:BF129)</f>
        <v>0</v>
      </c>
      <c r="BG123" s="29">
        <f>SUM(BG124:BG129)</f>
        <v>0</v>
      </c>
      <c r="BI123" s="30"/>
      <c r="BJ123" s="224" t="s">
        <v>32</v>
      </c>
      <c r="BK123" s="225"/>
      <c r="BL123" s="225"/>
      <c r="BM123" s="225"/>
      <c r="BN123" s="225"/>
      <c r="BO123" s="226"/>
      <c r="BP123" s="29">
        <f>SUM(BP124:BP129)</f>
        <v>0</v>
      </c>
      <c r="BQ123" s="29">
        <f>SUM(BQ124:BQ129)</f>
        <v>0</v>
      </c>
      <c r="BS123" s="30"/>
      <c r="BT123" s="224" t="s">
        <v>32</v>
      </c>
      <c r="BU123" s="225"/>
      <c r="BV123" s="225"/>
      <c r="BW123" s="225"/>
      <c r="BX123" s="225"/>
      <c r="BY123" s="226"/>
      <c r="BZ123" s="29">
        <f>SUM(BZ124:BZ129)</f>
        <v>0</v>
      </c>
      <c r="CA123" s="29">
        <f>SUM(CA124:CA129)</f>
        <v>0</v>
      </c>
      <c r="CC123" s="30"/>
      <c r="CD123" s="224" t="s">
        <v>32</v>
      </c>
      <c r="CE123" s="225"/>
      <c r="CF123" s="225"/>
      <c r="CG123" s="225"/>
      <c r="CH123" s="225"/>
      <c r="CI123" s="226"/>
      <c r="CJ123" s="29">
        <f>SUM(CJ124:CJ129)</f>
        <v>0</v>
      </c>
      <c r="CK123" s="29">
        <f>SUM(CK124:CK129)</f>
        <v>0</v>
      </c>
      <c r="CM123" s="30"/>
      <c r="CN123" s="224" t="s">
        <v>32</v>
      </c>
      <c r="CO123" s="225"/>
      <c r="CP123" s="225"/>
      <c r="CQ123" s="225"/>
      <c r="CR123" s="225"/>
      <c r="CS123" s="226"/>
      <c r="CT123" s="29">
        <f>SUM(CT124:CT129)</f>
        <v>0</v>
      </c>
      <c r="CU123" s="29">
        <f>SUM(CU124:CU129)</f>
        <v>0</v>
      </c>
      <c r="CW123" s="30"/>
      <c r="CX123" s="224" t="s">
        <v>32</v>
      </c>
      <c r="CY123" s="225"/>
      <c r="CZ123" s="225"/>
      <c r="DA123" s="225"/>
      <c r="DB123" s="225"/>
      <c r="DC123" s="226"/>
      <c r="DD123" s="29">
        <f>SUM(DD124:DD129)</f>
        <v>0</v>
      </c>
      <c r="DE123" s="29">
        <f>SUM(DE124:DE129)</f>
        <v>0</v>
      </c>
    </row>
    <row r="124" spans="1:109" ht="75.599999999999994" customHeight="1" outlineLevel="1" x14ac:dyDescent="0.25">
      <c r="A124" s="28"/>
      <c r="B124" s="72"/>
      <c r="C124" s="26" t="s">
        <v>78</v>
      </c>
      <c r="D124" s="26"/>
      <c r="E124" s="25"/>
      <c r="F124" s="24"/>
      <c r="G124" s="73"/>
      <c r="H124" s="22">
        <f>(G124*F124)*19%</f>
        <v>0</v>
      </c>
      <c r="I124" s="15">
        <f t="shared" ref="I124:I129" si="345">(G124*F124)+H124</f>
        <v>0</v>
      </c>
      <c r="K124" s="28"/>
      <c r="L124" s="72"/>
      <c r="M124" s="26" t="s">
        <v>78</v>
      </c>
      <c r="N124" s="26"/>
      <c r="O124" s="25"/>
      <c r="P124" s="24"/>
      <c r="Q124" s="73"/>
      <c r="R124" s="22">
        <f>(Q124*P124)*19%</f>
        <v>0</v>
      </c>
      <c r="S124" s="15">
        <f t="shared" ref="S124:S129" si="346">(Q124*P124)+R124</f>
        <v>0</v>
      </c>
      <c r="U124" s="28"/>
      <c r="V124" s="27" t="s">
        <v>121</v>
      </c>
      <c r="W124" s="26" t="s">
        <v>78</v>
      </c>
      <c r="X124" s="26" t="s">
        <v>80</v>
      </c>
      <c r="Y124" s="53" t="s">
        <v>84</v>
      </c>
      <c r="Z124" s="24">
        <v>1</v>
      </c>
      <c r="AA124" s="73">
        <v>16000000</v>
      </c>
      <c r="AB124" s="22">
        <f>(AA124*Z124)*19%</f>
        <v>3040000</v>
      </c>
      <c r="AC124" s="15">
        <f t="shared" ref="AC124:AC129" si="347">(AA124*Z124)+AB124</f>
        <v>19040000</v>
      </c>
      <c r="AE124" s="28"/>
      <c r="AF124" s="27" t="s">
        <v>121</v>
      </c>
      <c r="AG124" s="26" t="s">
        <v>78</v>
      </c>
      <c r="AH124" s="26" t="s">
        <v>80</v>
      </c>
      <c r="AI124" s="53" t="s">
        <v>84</v>
      </c>
      <c r="AJ124" s="24">
        <v>1</v>
      </c>
      <c r="AK124" s="73">
        <v>16000000</v>
      </c>
      <c r="AL124" s="22">
        <f>(AK124*AJ124)*19%</f>
        <v>3040000</v>
      </c>
      <c r="AM124" s="15">
        <f t="shared" ref="AM124:AM126" si="348">(AK124*AJ124)+AL124</f>
        <v>19040000</v>
      </c>
      <c r="AO124" s="28"/>
      <c r="AP124" s="27" t="s">
        <v>122</v>
      </c>
      <c r="AQ124" s="26" t="s">
        <v>78</v>
      </c>
      <c r="AR124" s="26" t="s">
        <v>80</v>
      </c>
      <c r="AS124" s="53" t="s">
        <v>84</v>
      </c>
      <c r="AT124" s="24">
        <v>1</v>
      </c>
      <c r="AU124" s="73">
        <v>2000000</v>
      </c>
      <c r="AV124" s="22">
        <f>(AU124*AT124)*19%</f>
        <v>380000</v>
      </c>
      <c r="AW124" s="15">
        <f t="shared" ref="AW124" si="349">(AU124*AT124)+AV124</f>
        <v>2380000</v>
      </c>
      <c r="AY124" s="28"/>
      <c r="AZ124" s="27"/>
      <c r="BA124" s="26" t="s">
        <v>78</v>
      </c>
      <c r="BB124" s="26"/>
      <c r="BC124" s="53"/>
      <c r="BD124" s="24"/>
      <c r="BE124" s="73"/>
      <c r="BF124" s="22">
        <f>(BE124*BD124)*19%</f>
        <v>0</v>
      </c>
      <c r="BG124" s="15">
        <f t="shared" ref="BG124:BG129" si="350">(BE124*BD124)+BF124</f>
        <v>0</v>
      </c>
      <c r="BI124" s="28"/>
      <c r="BJ124" s="72"/>
      <c r="BK124" s="26" t="s">
        <v>78</v>
      </c>
      <c r="BL124" s="26"/>
      <c r="BM124" s="25"/>
      <c r="BN124" s="24"/>
      <c r="BO124" s="73"/>
      <c r="BP124" s="22">
        <f>(BO124*BN124)*19%</f>
        <v>0</v>
      </c>
      <c r="BQ124" s="15">
        <f t="shared" ref="BQ124:BQ129" si="351">(BO124*BN124)+BP124</f>
        <v>0</v>
      </c>
      <c r="BS124" s="28"/>
      <c r="BT124" s="72"/>
      <c r="BU124" s="26" t="s">
        <v>78</v>
      </c>
      <c r="BV124" s="26"/>
      <c r="BW124" s="25"/>
      <c r="BX124" s="24"/>
      <c r="BY124" s="73"/>
      <c r="BZ124" s="22">
        <f>(BY124*BX124)*19%</f>
        <v>0</v>
      </c>
      <c r="CA124" s="15">
        <f t="shared" ref="CA124:CA129" si="352">(BY124*BX124)+BZ124</f>
        <v>0</v>
      </c>
      <c r="CC124" s="28"/>
      <c r="CD124" s="72"/>
      <c r="CE124" s="26" t="s">
        <v>78</v>
      </c>
      <c r="CF124" s="26"/>
      <c r="CG124" s="25"/>
      <c r="CH124" s="24"/>
      <c r="CI124" s="73"/>
      <c r="CJ124" s="22">
        <f>(CI124*CH124)*19%</f>
        <v>0</v>
      </c>
      <c r="CK124" s="15">
        <f t="shared" ref="CK124:CK129" si="353">(CI124*CH124)+CJ124</f>
        <v>0</v>
      </c>
      <c r="CM124" s="28"/>
      <c r="CN124" s="72"/>
      <c r="CO124" s="26" t="s">
        <v>78</v>
      </c>
      <c r="CP124" s="26"/>
      <c r="CQ124" s="25"/>
      <c r="CR124" s="24"/>
      <c r="CS124" s="73"/>
      <c r="CT124" s="22">
        <f>(CS124*CR124)*19%</f>
        <v>0</v>
      </c>
      <c r="CU124" s="15">
        <f t="shared" ref="CU124:CU129" si="354">(CS124*CR124)+CT124</f>
        <v>0</v>
      </c>
      <c r="CW124" s="28"/>
      <c r="CX124" s="72"/>
      <c r="CY124" s="26" t="s">
        <v>78</v>
      </c>
      <c r="CZ124" s="26"/>
      <c r="DA124" s="25"/>
      <c r="DB124" s="24"/>
      <c r="DC124" s="73"/>
      <c r="DD124" s="22">
        <f>(DC124*DB124)*19%</f>
        <v>0</v>
      </c>
      <c r="DE124" s="15">
        <f t="shared" ref="DE124:DE129" si="355">(DC124*DB124)+DD124</f>
        <v>0</v>
      </c>
    </row>
    <row r="125" spans="1:109" ht="57.6" outlineLevel="1" x14ac:dyDescent="0.25">
      <c r="A125" s="28"/>
      <c r="B125" s="72"/>
      <c r="C125" s="26" t="s">
        <v>78</v>
      </c>
      <c r="D125" s="26"/>
      <c r="E125" s="25"/>
      <c r="F125" s="24"/>
      <c r="G125" s="73"/>
      <c r="H125" s="22">
        <f t="shared" ref="H125:H129" si="356">(G125*F125)*19%</f>
        <v>0</v>
      </c>
      <c r="I125" s="15">
        <f t="shared" si="345"/>
        <v>0</v>
      </c>
      <c r="K125" s="28"/>
      <c r="L125" s="72"/>
      <c r="M125" s="26" t="s">
        <v>78</v>
      </c>
      <c r="N125" s="26"/>
      <c r="O125" s="25"/>
      <c r="P125" s="24"/>
      <c r="Q125" s="73"/>
      <c r="R125" s="22">
        <f t="shared" ref="R125:R129" si="357">(Q125*P125)*19%</f>
        <v>0</v>
      </c>
      <c r="S125" s="15">
        <f t="shared" si="346"/>
        <v>0</v>
      </c>
      <c r="U125" s="28"/>
      <c r="V125" s="27" t="s">
        <v>123</v>
      </c>
      <c r="W125" s="26" t="s">
        <v>78</v>
      </c>
      <c r="X125" s="26" t="s">
        <v>80</v>
      </c>
      <c r="Y125" s="53" t="s">
        <v>84</v>
      </c>
      <c r="Z125" s="24">
        <v>1</v>
      </c>
      <c r="AA125" s="73">
        <v>12000000</v>
      </c>
      <c r="AB125" s="22">
        <f>(AA125*Z125)*19%</f>
        <v>2280000</v>
      </c>
      <c r="AC125" s="15">
        <f t="shared" ref="AC125" si="358">(AA125*Z125)+AB125</f>
        <v>14280000</v>
      </c>
      <c r="AE125" s="28"/>
      <c r="AF125" s="27" t="s">
        <v>124</v>
      </c>
      <c r="AG125" s="26" t="s">
        <v>78</v>
      </c>
      <c r="AH125" s="26" t="s">
        <v>80</v>
      </c>
      <c r="AI125" s="53" t="s">
        <v>84</v>
      </c>
      <c r="AJ125" s="24">
        <v>1</v>
      </c>
      <c r="AK125" s="73">
        <v>12000000</v>
      </c>
      <c r="AL125" s="22">
        <f>(AK125*AJ125)*19%</f>
        <v>2280000</v>
      </c>
      <c r="AM125" s="15">
        <f t="shared" si="348"/>
        <v>14280000</v>
      </c>
      <c r="AO125" s="28"/>
      <c r="AP125" s="72"/>
      <c r="AQ125" s="26" t="s">
        <v>78</v>
      </c>
      <c r="AR125" s="26"/>
      <c r="AS125" s="25"/>
      <c r="AT125" s="24"/>
      <c r="AU125" s="73"/>
      <c r="AV125" s="22">
        <f t="shared" ref="AV125:AV129" si="359">(AU125*AT125)*19%</f>
        <v>0</v>
      </c>
      <c r="AW125" s="15">
        <f t="shared" ref="AW125:AW129" si="360">(AU125*AT125)+AV125</f>
        <v>0</v>
      </c>
      <c r="AY125" s="28"/>
      <c r="AZ125" s="72"/>
      <c r="BA125" s="26" t="s">
        <v>78</v>
      </c>
      <c r="BB125" s="26"/>
      <c r="BC125" s="25"/>
      <c r="BD125" s="24"/>
      <c r="BE125" s="73"/>
      <c r="BF125" s="22">
        <f t="shared" ref="BF125:BF129" si="361">(BE125*BD125)*19%</f>
        <v>0</v>
      </c>
      <c r="BG125" s="15">
        <f t="shared" si="350"/>
        <v>0</v>
      </c>
      <c r="BI125" s="28"/>
      <c r="BJ125" s="72"/>
      <c r="BK125" s="26" t="s">
        <v>78</v>
      </c>
      <c r="BL125" s="26"/>
      <c r="BM125" s="25"/>
      <c r="BN125" s="24"/>
      <c r="BO125" s="73"/>
      <c r="BP125" s="22">
        <f t="shared" ref="BP125:BP129" si="362">(BO125*BN125)*19%</f>
        <v>0</v>
      </c>
      <c r="BQ125" s="15">
        <f t="shared" si="351"/>
        <v>0</v>
      </c>
      <c r="BS125" s="28"/>
      <c r="BT125" s="72"/>
      <c r="BU125" s="26" t="s">
        <v>78</v>
      </c>
      <c r="BV125" s="26"/>
      <c r="BW125" s="25"/>
      <c r="BX125" s="24"/>
      <c r="BY125" s="73"/>
      <c r="BZ125" s="22">
        <f t="shared" ref="BZ125:BZ129" si="363">(BY125*BX125)*19%</f>
        <v>0</v>
      </c>
      <c r="CA125" s="15">
        <f t="shared" si="352"/>
        <v>0</v>
      </c>
      <c r="CC125" s="28"/>
      <c r="CD125" s="72"/>
      <c r="CE125" s="26" t="s">
        <v>78</v>
      </c>
      <c r="CF125" s="26"/>
      <c r="CG125" s="25"/>
      <c r="CH125" s="24"/>
      <c r="CI125" s="73"/>
      <c r="CJ125" s="22">
        <f t="shared" ref="CJ125:CJ129" si="364">(CI125*CH125)*19%</f>
        <v>0</v>
      </c>
      <c r="CK125" s="15">
        <f t="shared" si="353"/>
        <v>0</v>
      </c>
      <c r="CM125" s="28"/>
      <c r="CN125" s="72"/>
      <c r="CO125" s="26" t="s">
        <v>78</v>
      </c>
      <c r="CP125" s="26"/>
      <c r="CQ125" s="25"/>
      <c r="CR125" s="24"/>
      <c r="CS125" s="73"/>
      <c r="CT125" s="22">
        <f t="shared" ref="CT125:CT129" si="365">(CS125*CR125)*19%</f>
        <v>0</v>
      </c>
      <c r="CU125" s="15">
        <f t="shared" si="354"/>
        <v>0</v>
      </c>
      <c r="CW125" s="28"/>
      <c r="CX125" s="72"/>
      <c r="CY125" s="26" t="s">
        <v>78</v>
      </c>
      <c r="CZ125" s="26"/>
      <c r="DA125" s="25"/>
      <c r="DB125" s="24"/>
      <c r="DC125" s="73"/>
      <c r="DD125" s="22">
        <f t="shared" ref="DD125:DD129" si="366">(DC125*DB125)*19%</f>
        <v>0</v>
      </c>
      <c r="DE125" s="15">
        <f t="shared" si="355"/>
        <v>0</v>
      </c>
    </row>
    <row r="126" spans="1:109" ht="43.2" outlineLevel="1" x14ac:dyDescent="0.25">
      <c r="A126" s="28"/>
      <c r="B126" s="72"/>
      <c r="C126" s="26" t="s">
        <v>78</v>
      </c>
      <c r="D126" s="26"/>
      <c r="E126" s="25"/>
      <c r="F126" s="24"/>
      <c r="G126" s="73"/>
      <c r="H126" s="22">
        <f t="shared" si="356"/>
        <v>0</v>
      </c>
      <c r="I126" s="15">
        <f t="shared" si="345"/>
        <v>0</v>
      </c>
      <c r="K126" s="28"/>
      <c r="L126" s="72"/>
      <c r="M126" s="26" t="s">
        <v>78</v>
      </c>
      <c r="N126" s="26"/>
      <c r="O126" s="25"/>
      <c r="P126" s="24"/>
      <c r="Q126" s="73"/>
      <c r="R126" s="22">
        <f t="shared" si="357"/>
        <v>0</v>
      </c>
      <c r="S126" s="15">
        <f t="shared" si="346"/>
        <v>0</v>
      </c>
      <c r="U126" s="28"/>
      <c r="V126" s="27" t="s">
        <v>125</v>
      </c>
      <c r="W126" s="26" t="s">
        <v>78</v>
      </c>
      <c r="X126" s="26" t="s">
        <v>80</v>
      </c>
      <c r="Y126" s="53" t="s">
        <v>126</v>
      </c>
      <c r="Z126" s="24">
        <v>1</v>
      </c>
      <c r="AA126" s="73">
        <v>12000000</v>
      </c>
      <c r="AB126" s="22">
        <f t="shared" ref="AB126:AB129" si="367">(AA126*Z126)*19%</f>
        <v>2280000</v>
      </c>
      <c r="AC126" s="15">
        <f t="shared" si="347"/>
        <v>14280000</v>
      </c>
      <c r="AE126" s="28"/>
      <c r="AF126" s="27" t="s">
        <v>122</v>
      </c>
      <c r="AG126" s="26" t="s">
        <v>78</v>
      </c>
      <c r="AH126" s="26" t="s">
        <v>80</v>
      </c>
      <c r="AI126" s="53" t="s">
        <v>84</v>
      </c>
      <c r="AJ126" s="24">
        <v>1</v>
      </c>
      <c r="AK126" s="73">
        <v>3500000</v>
      </c>
      <c r="AL126" s="22">
        <f>(AK126*AJ126)*19%</f>
        <v>665000</v>
      </c>
      <c r="AM126" s="15">
        <f t="shared" si="348"/>
        <v>4165000</v>
      </c>
      <c r="AO126" s="28"/>
      <c r="AP126" s="72"/>
      <c r="AQ126" s="26" t="s">
        <v>78</v>
      </c>
      <c r="AR126" s="26"/>
      <c r="AS126" s="25"/>
      <c r="AT126" s="24"/>
      <c r="AU126" s="73"/>
      <c r="AV126" s="22">
        <f t="shared" si="359"/>
        <v>0</v>
      </c>
      <c r="AW126" s="15">
        <f t="shared" si="360"/>
        <v>0</v>
      </c>
      <c r="AY126" s="28"/>
      <c r="AZ126" s="72"/>
      <c r="BA126" s="26" t="s">
        <v>78</v>
      </c>
      <c r="BB126" s="26"/>
      <c r="BC126" s="25"/>
      <c r="BD126" s="24"/>
      <c r="BE126" s="73"/>
      <c r="BF126" s="22">
        <f t="shared" si="361"/>
        <v>0</v>
      </c>
      <c r="BG126" s="15">
        <f t="shared" si="350"/>
        <v>0</v>
      </c>
      <c r="BI126" s="28"/>
      <c r="BJ126" s="72"/>
      <c r="BK126" s="26" t="s">
        <v>78</v>
      </c>
      <c r="BL126" s="26"/>
      <c r="BM126" s="25"/>
      <c r="BN126" s="24"/>
      <c r="BO126" s="73"/>
      <c r="BP126" s="22">
        <f t="shared" si="362"/>
        <v>0</v>
      </c>
      <c r="BQ126" s="15">
        <f t="shared" si="351"/>
        <v>0</v>
      </c>
      <c r="BS126" s="28"/>
      <c r="BT126" s="72"/>
      <c r="BU126" s="26" t="s">
        <v>78</v>
      </c>
      <c r="BV126" s="26"/>
      <c r="BW126" s="25"/>
      <c r="BX126" s="24"/>
      <c r="BY126" s="73"/>
      <c r="BZ126" s="22">
        <f t="shared" si="363"/>
        <v>0</v>
      </c>
      <c r="CA126" s="15">
        <f t="shared" si="352"/>
        <v>0</v>
      </c>
      <c r="CC126" s="28"/>
      <c r="CD126" s="72"/>
      <c r="CE126" s="26" t="s">
        <v>78</v>
      </c>
      <c r="CF126" s="26"/>
      <c r="CG126" s="25"/>
      <c r="CH126" s="24"/>
      <c r="CI126" s="73"/>
      <c r="CJ126" s="22">
        <f t="shared" si="364"/>
        <v>0</v>
      </c>
      <c r="CK126" s="15">
        <f t="shared" si="353"/>
        <v>0</v>
      </c>
      <c r="CM126" s="28"/>
      <c r="CN126" s="72"/>
      <c r="CO126" s="26" t="s">
        <v>78</v>
      </c>
      <c r="CP126" s="26"/>
      <c r="CQ126" s="25"/>
      <c r="CR126" s="24"/>
      <c r="CS126" s="73"/>
      <c r="CT126" s="22">
        <f t="shared" si="365"/>
        <v>0</v>
      </c>
      <c r="CU126" s="15">
        <f t="shared" si="354"/>
        <v>0</v>
      </c>
      <c r="CW126" s="28"/>
      <c r="CX126" s="72"/>
      <c r="CY126" s="26" t="s">
        <v>78</v>
      </c>
      <c r="CZ126" s="26"/>
      <c r="DA126" s="25"/>
      <c r="DB126" s="24"/>
      <c r="DC126" s="73"/>
      <c r="DD126" s="22">
        <f t="shared" si="366"/>
        <v>0</v>
      </c>
      <c r="DE126" s="15">
        <f t="shared" si="355"/>
        <v>0</v>
      </c>
    </row>
    <row r="127" spans="1:109" ht="14.4" outlineLevel="1" x14ac:dyDescent="0.25">
      <c r="A127" s="28"/>
      <c r="B127" s="72"/>
      <c r="C127" s="26" t="s">
        <v>78</v>
      </c>
      <c r="D127" s="26"/>
      <c r="E127" s="25"/>
      <c r="F127" s="24"/>
      <c r="G127" s="73"/>
      <c r="H127" s="22">
        <f t="shared" si="356"/>
        <v>0</v>
      </c>
      <c r="I127" s="15">
        <f t="shared" si="345"/>
        <v>0</v>
      </c>
      <c r="K127" s="28"/>
      <c r="L127" s="72"/>
      <c r="M127" s="26" t="s">
        <v>78</v>
      </c>
      <c r="N127" s="26"/>
      <c r="O127" s="25"/>
      <c r="P127" s="24"/>
      <c r="Q127" s="73"/>
      <c r="R127" s="22">
        <f t="shared" si="357"/>
        <v>0</v>
      </c>
      <c r="S127" s="15">
        <f t="shared" si="346"/>
        <v>0</v>
      </c>
      <c r="U127" s="28"/>
      <c r="V127" s="72"/>
      <c r="W127" s="26" t="s">
        <v>78</v>
      </c>
      <c r="X127" s="26"/>
      <c r="Y127" s="25"/>
      <c r="Z127" s="24"/>
      <c r="AA127" s="73"/>
      <c r="AB127" s="22">
        <f t="shared" si="367"/>
        <v>0</v>
      </c>
      <c r="AC127" s="15">
        <f t="shared" si="347"/>
        <v>0</v>
      </c>
      <c r="AE127" s="28"/>
      <c r="AF127" s="72"/>
      <c r="AG127" s="26" t="s">
        <v>78</v>
      </c>
      <c r="AH127" s="26"/>
      <c r="AI127" s="25"/>
      <c r="AJ127" s="24"/>
      <c r="AK127" s="73"/>
      <c r="AL127" s="22">
        <f t="shared" ref="AL127:AL129" si="368">(AK127*AJ127)*19%</f>
        <v>0</v>
      </c>
      <c r="AM127" s="15">
        <f t="shared" ref="AM127:AM129" si="369">(AK127*AJ127)+AL127</f>
        <v>0</v>
      </c>
      <c r="AO127" s="28"/>
      <c r="AP127" s="72"/>
      <c r="AQ127" s="26" t="s">
        <v>78</v>
      </c>
      <c r="AR127" s="26"/>
      <c r="AS127" s="25"/>
      <c r="AT127" s="24"/>
      <c r="AU127" s="73"/>
      <c r="AV127" s="22">
        <f t="shared" si="359"/>
        <v>0</v>
      </c>
      <c r="AW127" s="15">
        <f t="shared" si="360"/>
        <v>0</v>
      </c>
      <c r="AY127" s="28"/>
      <c r="AZ127" s="72"/>
      <c r="BA127" s="26" t="s">
        <v>78</v>
      </c>
      <c r="BB127" s="26"/>
      <c r="BC127" s="25"/>
      <c r="BD127" s="24"/>
      <c r="BE127" s="73"/>
      <c r="BF127" s="22">
        <f t="shared" si="361"/>
        <v>0</v>
      </c>
      <c r="BG127" s="15">
        <f t="shared" si="350"/>
        <v>0</v>
      </c>
      <c r="BI127" s="28"/>
      <c r="BJ127" s="72"/>
      <c r="BK127" s="26" t="s">
        <v>78</v>
      </c>
      <c r="BL127" s="26"/>
      <c r="BM127" s="25"/>
      <c r="BN127" s="24"/>
      <c r="BO127" s="73"/>
      <c r="BP127" s="22">
        <f t="shared" si="362"/>
        <v>0</v>
      </c>
      <c r="BQ127" s="15">
        <f t="shared" si="351"/>
        <v>0</v>
      </c>
      <c r="BS127" s="28"/>
      <c r="BT127" s="72"/>
      <c r="BU127" s="26" t="s">
        <v>78</v>
      </c>
      <c r="BV127" s="26"/>
      <c r="BW127" s="25"/>
      <c r="BX127" s="24"/>
      <c r="BY127" s="73"/>
      <c r="BZ127" s="22">
        <f t="shared" si="363"/>
        <v>0</v>
      </c>
      <c r="CA127" s="15">
        <f t="shared" si="352"/>
        <v>0</v>
      </c>
      <c r="CC127" s="28"/>
      <c r="CD127" s="72"/>
      <c r="CE127" s="26" t="s">
        <v>78</v>
      </c>
      <c r="CF127" s="26"/>
      <c r="CG127" s="25"/>
      <c r="CH127" s="24"/>
      <c r="CI127" s="73"/>
      <c r="CJ127" s="22">
        <f t="shared" si="364"/>
        <v>0</v>
      </c>
      <c r="CK127" s="15">
        <f t="shared" si="353"/>
        <v>0</v>
      </c>
      <c r="CM127" s="28"/>
      <c r="CN127" s="72"/>
      <c r="CO127" s="26" t="s">
        <v>78</v>
      </c>
      <c r="CP127" s="26"/>
      <c r="CQ127" s="25"/>
      <c r="CR127" s="24"/>
      <c r="CS127" s="73"/>
      <c r="CT127" s="22">
        <f t="shared" si="365"/>
        <v>0</v>
      </c>
      <c r="CU127" s="15">
        <f t="shared" si="354"/>
        <v>0</v>
      </c>
      <c r="CW127" s="28"/>
      <c r="CX127" s="72"/>
      <c r="CY127" s="26" t="s">
        <v>78</v>
      </c>
      <c r="CZ127" s="26"/>
      <c r="DA127" s="25"/>
      <c r="DB127" s="24"/>
      <c r="DC127" s="73"/>
      <c r="DD127" s="22">
        <f t="shared" si="366"/>
        <v>0</v>
      </c>
      <c r="DE127" s="15">
        <f t="shared" si="355"/>
        <v>0</v>
      </c>
    </row>
    <row r="128" spans="1:109" ht="14.4" outlineLevel="1" x14ac:dyDescent="0.25">
      <c r="A128" s="28"/>
      <c r="B128" s="72"/>
      <c r="C128" s="26" t="s">
        <v>78</v>
      </c>
      <c r="D128" s="26"/>
      <c r="E128" s="25"/>
      <c r="F128" s="24"/>
      <c r="G128" s="73"/>
      <c r="H128" s="22">
        <f t="shared" si="356"/>
        <v>0</v>
      </c>
      <c r="I128" s="15">
        <f t="shared" si="345"/>
        <v>0</v>
      </c>
      <c r="K128" s="28"/>
      <c r="L128" s="72"/>
      <c r="M128" s="26" t="s">
        <v>78</v>
      </c>
      <c r="N128" s="26"/>
      <c r="O128" s="25"/>
      <c r="P128" s="24"/>
      <c r="Q128" s="73"/>
      <c r="R128" s="22">
        <f t="shared" si="357"/>
        <v>0</v>
      </c>
      <c r="S128" s="15">
        <f t="shared" si="346"/>
        <v>0</v>
      </c>
      <c r="U128" s="28"/>
      <c r="V128" s="72"/>
      <c r="W128" s="26" t="s">
        <v>78</v>
      </c>
      <c r="X128" s="26"/>
      <c r="Y128" s="25"/>
      <c r="Z128" s="24"/>
      <c r="AA128" s="73"/>
      <c r="AB128" s="22">
        <f t="shared" si="367"/>
        <v>0</v>
      </c>
      <c r="AC128" s="15">
        <f t="shared" si="347"/>
        <v>0</v>
      </c>
      <c r="AE128" s="28"/>
      <c r="AF128" s="72"/>
      <c r="AG128" s="26" t="s">
        <v>78</v>
      </c>
      <c r="AH128" s="26"/>
      <c r="AI128" s="25"/>
      <c r="AJ128" s="24"/>
      <c r="AK128" s="73"/>
      <c r="AL128" s="22">
        <f t="shared" si="368"/>
        <v>0</v>
      </c>
      <c r="AM128" s="15">
        <f t="shared" si="369"/>
        <v>0</v>
      </c>
      <c r="AO128" s="28"/>
      <c r="AP128" s="72"/>
      <c r="AQ128" s="26" t="s">
        <v>78</v>
      </c>
      <c r="AR128" s="26"/>
      <c r="AS128" s="25"/>
      <c r="AT128" s="24"/>
      <c r="AU128" s="73"/>
      <c r="AV128" s="22">
        <f t="shared" si="359"/>
        <v>0</v>
      </c>
      <c r="AW128" s="15">
        <f t="shared" si="360"/>
        <v>0</v>
      </c>
      <c r="AY128" s="28"/>
      <c r="AZ128" s="72"/>
      <c r="BA128" s="26" t="s">
        <v>78</v>
      </c>
      <c r="BB128" s="26"/>
      <c r="BC128" s="25"/>
      <c r="BD128" s="24"/>
      <c r="BE128" s="73"/>
      <c r="BF128" s="22">
        <f t="shared" si="361"/>
        <v>0</v>
      </c>
      <c r="BG128" s="15">
        <f t="shared" si="350"/>
        <v>0</v>
      </c>
      <c r="BI128" s="28"/>
      <c r="BJ128" s="72"/>
      <c r="BK128" s="26" t="s">
        <v>78</v>
      </c>
      <c r="BL128" s="26"/>
      <c r="BM128" s="25"/>
      <c r="BN128" s="24"/>
      <c r="BO128" s="73"/>
      <c r="BP128" s="22">
        <f t="shared" si="362"/>
        <v>0</v>
      </c>
      <c r="BQ128" s="15">
        <f t="shared" si="351"/>
        <v>0</v>
      </c>
      <c r="BS128" s="28"/>
      <c r="BT128" s="72"/>
      <c r="BU128" s="26" t="s">
        <v>78</v>
      </c>
      <c r="BV128" s="26"/>
      <c r="BW128" s="25"/>
      <c r="BX128" s="24"/>
      <c r="BY128" s="73"/>
      <c r="BZ128" s="22">
        <f t="shared" si="363"/>
        <v>0</v>
      </c>
      <c r="CA128" s="15">
        <f t="shared" si="352"/>
        <v>0</v>
      </c>
      <c r="CC128" s="28"/>
      <c r="CD128" s="72"/>
      <c r="CE128" s="26" t="s">
        <v>78</v>
      </c>
      <c r="CF128" s="26"/>
      <c r="CG128" s="25"/>
      <c r="CH128" s="24"/>
      <c r="CI128" s="73"/>
      <c r="CJ128" s="22">
        <f t="shared" si="364"/>
        <v>0</v>
      </c>
      <c r="CK128" s="15">
        <f t="shared" si="353"/>
        <v>0</v>
      </c>
      <c r="CM128" s="28"/>
      <c r="CN128" s="72"/>
      <c r="CO128" s="26" t="s">
        <v>78</v>
      </c>
      <c r="CP128" s="26"/>
      <c r="CQ128" s="25"/>
      <c r="CR128" s="24"/>
      <c r="CS128" s="73"/>
      <c r="CT128" s="22">
        <f t="shared" si="365"/>
        <v>0</v>
      </c>
      <c r="CU128" s="15">
        <f t="shared" si="354"/>
        <v>0</v>
      </c>
      <c r="CW128" s="28"/>
      <c r="CX128" s="72"/>
      <c r="CY128" s="26" t="s">
        <v>78</v>
      </c>
      <c r="CZ128" s="26"/>
      <c r="DA128" s="25"/>
      <c r="DB128" s="24"/>
      <c r="DC128" s="73"/>
      <c r="DD128" s="22">
        <f t="shared" si="366"/>
        <v>0</v>
      </c>
      <c r="DE128" s="15">
        <f t="shared" si="355"/>
        <v>0</v>
      </c>
    </row>
    <row r="129" spans="1:109" ht="15" outlineLevel="1" thickBot="1" x14ac:dyDescent="0.3">
      <c r="A129" s="28"/>
      <c r="B129" s="72"/>
      <c r="C129" s="26" t="s">
        <v>78</v>
      </c>
      <c r="D129" s="26"/>
      <c r="E129" s="25"/>
      <c r="F129" s="24"/>
      <c r="G129" s="73"/>
      <c r="H129" s="22">
        <f t="shared" si="356"/>
        <v>0</v>
      </c>
      <c r="I129" s="15">
        <f t="shared" si="345"/>
        <v>0</v>
      </c>
      <c r="K129" s="28"/>
      <c r="L129" s="72"/>
      <c r="M129" s="26" t="s">
        <v>78</v>
      </c>
      <c r="N129" s="26"/>
      <c r="O129" s="25"/>
      <c r="P129" s="24"/>
      <c r="Q129" s="73"/>
      <c r="R129" s="22">
        <f t="shared" si="357"/>
        <v>0</v>
      </c>
      <c r="S129" s="15">
        <f t="shared" si="346"/>
        <v>0</v>
      </c>
      <c r="U129" s="28"/>
      <c r="V129" s="72"/>
      <c r="W129" s="26" t="s">
        <v>78</v>
      </c>
      <c r="X129" s="26"/>
      <c r="Y129" s="25"/>
      <c r="Z129" s="24"/>
      <c r="AA129" s="73"/>
      <c r="AB129" s="22">
        <f t="shared" si="367"/>
        <v>0</v>
      </c>
      <c r="AC129" s="15">
        <f t="shared" si="347"/>
        <v>0</v>
      </c>
      <c r="AE129" s="28"/>
      <c r="AF129" s="72"/>
      <c r="AG129" s="26" t="s">
        <v>78</v>
      </c>
      <c r="AH129" s="26"/>
      <c r="AI129" s="25"/>
      <c r="AJ129" s="24"/>
      <c r="AK129" s="73"/>
      <c r="AL129" s="22">
        <f t="shared" si="368"/>
        <v>0</v>
      </c>
      <c r="AM129" s="15">
        <f t="shared" si="369"/>
        <v>0</v>
      </c>
      <c r="AO129" s="28"/>
      <c r="AP129" s="72"/>
      <c r="AQ129" s="26" t="s">
        <v>78</v>
      </c>
      <c r="AR129" s="26"/>
      <c r="AS129" s="25"/>
      <c r="AT129" s="24"/>
      <c r="AU129" s="73"/>
      <c r="AV129" s="22">
        <f t="shared" si="359"/>
        <v>0</v>
      </c>
      <c r="AW129" s="15">
        <f t="shared" si="360"/>
        <v>0</v>
      </c>
      <c r="AY129" s="28"/>
      <c r="AZ129" s="72"/>
      <c r="BA129" s="26" t="s">
        <v>78</v>
      </c>
      <c r="BB129" s="26"/>
      <c r="BC129" s="25"/>
      <c r="BD129" s="24"/>
      <c r="BE129" s="73"/>
      <c r="BF129" s="22">
        <f t="shared" si="361"/>
        <v>0</v>
      </c>
      <c r="BG129" s="15">
        <f t="shared" si="350"/>
        <v>0</v>
      </c>
      <c r="BI129" s="28"/>
      <c r="BJ129" s="72"/>
      <c r="BK129" s="26" t="s">
        <v>78</v>
      </c>
      <c r="BL129" s="26"/>
      <c r="BM129" s="25"/>
      <c r="BN129" s="24"/>
      <c r="BO129" s="73"/>
      <c r="BP129" s="22">
        <f t="shared" si="362"/>
        <v>0</v>
      </c>
      <c r="BQ129" s="15">
        <f t="shared" si="351"/>
        <v>0</v>
      </c>
      <c r="BS129" s="28"/>
      <c r="BT129" s="72"/>
      <c r="BU129" s="26" t="s">
        <v>78</v>
      </c>
      <c r="BV129" s="26"/>
      <c r="BW129" s="25"/>
      <c r="BX129" s="24"/>
      <c r="BY129" s="73"/>
      <c r="BZ129" s="22">
        <f t="shared" si="363"/>
        <v>0</v>
      </c>
      <c r="CA129" s="15">
        <f t="shared" si="352"/>
        <v>0</v>
      </c>
      <c r="CC129" s="28"/>
      <c r="CD129" s="72"/>
      <c r="CE129" s="26" t="s">
        <v>78</v>
      </c>
      <c r="CF129" s="26"/>
      <c r="CG129" s="25"/>
      <c r="CH129" s="24"/>
      <c r="CI129" s="73"/>
      <c r="CJ129" s="22">
        <f t="shared" si="364"/>
        <v>0</v>
      </c>
      <c r="CK129" s="15">
        <f t="shared" si="353"/>
        <v>0</v>
      </c>
      <c r="CM129" s="28"/>
      <c r="CN129" s="72"/>
      <c r="CO129" s="26" t="s">
        <v>78</v>
      </c>
      <c r="CP129" s="26"/>
      <c r="CQ129" s="25"/>
      <c r="CR129" s="24"/>
      <c r="CS129" s="73"/>
      <c r="CT129" s="22">
        <f t="shared" si="365"/>
        <v>0</v>
      </c>
      <c r="CU129" s="15">
        <f t="shared" si="354"/>
        <v>0</v>
      </c>
      <c r="CW129" s="28"/>
      <c r="CX129" s="72"/>
      <c r="CY129" s="26" t="s">
        <v>78</v>
      </c>
      <c r="CZ129" s="26"/>
      <c r="DA129" s="25"/>
      <c r="DB129" s="24"/>
      <c r="DC129" s="73"/>
      <c r="DD129" s="22">
        <f t="shared" si="366"/>
        <v>0</v>
      </c>
      <c r="DE129" s="15">
        <f t="shared" si="355"/>
        <v>0</v>
      </c>
    </row>
    <row r="130" spans="1:109" ht="15.75" customHeight="1" outlineLevel="1" thickBot="1" x14ac:dyDescent="0.3">
      <c r="A130" s="30"/>
      <c r="B130" s="224" t="s">
        <v>33</v>
      </c>
      <c r="C130" s="225"/>
      <c r="D130" s="225"/>
      <c r="E130" s="225"/>
      <c r="F130" s="225"/>
      <c r="G130" s="226"/>
      <c r="H130" s="29">
        <f>SUM(H131:H136)</f>
        <v>0</v>
      </c>
      <c r="I130" s="29">
        <f>SUM(I131:I136)</f>
        <v>0</v>
      </c>
      <c r="K130" s="30"/>
      <c r="L130" s="224" t="s">
        <v>33</v>
      </c>
      <c r="M130" s="225"/>
      <c r="N130" s="225"/>
      <c r="O130" s="225"/>
      <c r="P130" s="225"/>
      <c r="Q130" s="226"/>
      <c r="R130" s="29">
        <f>SUM(R131:R136)</f>
        <v>0</v>
      </c>
      <c r="S130" s="29">
        <f>SUM(S131:S136)</f>
        <v>0</v>
      </c>
      <c r="U130" s="30"/>
      <c r="V130" s="224" t="s">
        <v>33</v>
      </c>
      <c r="W130" s="225"/>
      <c r="X130" s="225"/>
      <c r="Y130" s="225"/>
      <c r="Z130" s="225"/>
      <c r="AA130" s="226"/>
      <c r="AB130" s="29">
        <f>SUM(AB131:AB136)</f>
        <v>2118500</v>
      </c>
      <c r="AC130" s="29">
        <f>SUM(AC131:AC136)</f>
        <v>13268500</v>
      </c>
      <c r="AE130" s="30"/>
      <c r="AF130" s="224" t="s">
        <v>33</v>
      </c>
      <c r="AG130" s="225"/>
      <c r="AH130" s="225"/>
      <c r="AI130" s="225"/>
      <c r="AJ130" s="225"/>
      <c r="AK130" s="226"/>
      <c r="AL130" s="29">
        <f>SUM(AL131:AL136)</f>
        <v>6868500</v>
      </c>
      <c r="AM130" s="29">
        <f>SUM(AM131:AM136)</f>
        <v>43018500</v>
      </c>
      <c r="AO130" s="30"/>
      <c r="AP130" s="224" t="s">
        <v>33</v>
      </c>
      <c r="AQ130" s="225"/>
      <c r="AR130" s="225"/>
      <c r="AS130" s="225"/>
      <c r="AT130" s="225"/>
      <c r="AU130" s="226"/>
      <c r="AV130" s="29">
        <f>SUM(AV131:AV136)</f>
        <v>7628500</v>
      </c>
      <c r="AW130" s="29">
        <f>SUM(AW131:AW136)</f>
        <v>47778500</v>
      </c>
      <c r="AY130" s="30"/>
      <c r="AZ130" s="224" t="s">
        <v>33</v>
      </c>
      <c r="BA130" s="225"/>
      <c r="BB130" s="225"/>
      <c r="BC130" s="225"/>
      <c r="BD130" s="225"/>
      <c r="BE130" s="226"/>
      <c r="BF130" s="29">
        <f>SUM(BF131:BF136)</f>
        <v>6108500</v>
      </c>
      <c r="BG130" s="29">
        <f>SUM(BG131:BG136)</f>
        <v>38258500</v>
      </c>
      <c r="BI130" s="30"/>
      <c r="BJ130" s="224" t="s">
        <v>33</v>
      </c>
      <c r="BK130" s="225"/>
      <c r="BL130" s="225"/>
      <c r="BM130" s="225"/>
      <c r="BN130" s="225"/>
      <c r="BO130" s="226"/>
      <c r="BP130" s="29">
        <f>SUM(BP131:BP136)</f>
        <v>6108500</v>
      </c>
      <c r="BQ130" s="29">
        <f>SUM(BQ131:BQ136)</f>
        <v>38258500</v>
      </c>
      <c r="BS130" s="30"/>
      <c r="BT130" s="224" t="s">
        <v>33</v>
      </c>
      <c r="BU130" s="225"/>
      <c r="BV130" s="225"/>
      <c r="BW130" s="225"/>
      <c r="BX130" s="225"/>
      <c r="BY130" s="226"/>
      <c r="BZ130" s="29">
        <f>SUM(BZ131:BZ136)</f>
        <v>6108500</v>
      </c>
      <c r="CA130" s="29">
        <f>SUM(CA131:CA136)</f>
        <v>38258500</v>
      </c>
      <c r="CC130" s="30"/>
      <c r="CD130" s="224" t="s">
        <v>33</v>
      </c>
      <c r="CE130" s="225"/>
      <c r="CF130" s="225"/>
      <c r="CG130" s="225"/>
      <c r="CH130" s="225"/>
      <c r="CI130" s="226"/>
      <c r="CJ130" s="29">
        <f>SUM(CJ131:CJ136)</f>
        <v>6108500</v>
      </c>
      <c r="CK130" s="29">
        <f>SUM(CK131:CK136)</f>
        <v>38258500</v>
      </c>
      <c r="CM130" s="30"/>
      <c r="CN130" s="224" t="s">
        <v>33</v>
      </c>
      <c r="CO130" s="225"/>
      <c r="CP130" s="225"/>
      <c r="CQ130" s="225"/>
      <c r="CR130" s="225"/>
      <c r="CS130" s="226"/>
      <c r="CT130" s="29">
        <f>SUM(CT131:CT136)</f>
        <v>0</v>
      </c>
      <c r="CU130" s="29">
        <f>SUM(CU131:CU136)</f>
        <v>0</v>
      </c>
      <c r="CW130" s="30"/>
      <c r="CX130" s="224" t="s">
        <v>33</v>
      </c>
      <c r="CY130" s="225"/>
      <c r="CZ130" s="225"/>
      <c r="DA130" s="225"/>
      <c r="DB130" s="225"/>
      <c r="DC130" s="226"/>
      <c r="DD130" s="29">
        <f>SUM(DD131:DD136)</f>
        <v>0</v>
      </c>
      <c r="DE130" s="29">
        <f>SUM(DE131:DE136)</f>
        <v>0</v>
      </c>
    </row>
    <row r="131" spans="1:109" ht="50.25" customHeight="1" outlineLevel="1" x14ac:dyDescent="0.25">
      <c r="A131" s="28"/>
      <c r="B131" s="27" t="s">
        <v>127</v>
      </c>
      <c r="C131" s="26" t="s">
        <v>78</v>
      </c>
      <c r="D131" s="26"/>
      <c r="E131" s="25"/>
      <c r="F131" s="24">
        <v>2</v>
      </c>
      <c r="G131" s="23"/>
      <c r="H131" s="22">
        <f>(G131*F131)*19%</f>
        <v>0</v>
      </c>
      <c r="I131" s="15">
        <f t="shared" ref="I131:I136" si="370">(G131*F131)+H131</f>
        <v>0</v>
      </c>
      <c r="K131" s="28"/>
      <c r="L131" s="27" t="s">
        <v>128</v>
      </c>
      <c r="M131" s="26" t="s">
        <v>78</v>
      </c>
      <c r="N131" s="26"/>
      <c r="O131" s="25"/>
      <c r="P131" s="24"/>
      <c r="Q131" s="23"/>
      <c r="R131" s="22">
        <f>(Q131*P131)*19%</f>
        <v>0</v>
      </c>
      <c r="S131" s="15">
        <f t="shared" ref="S131:S136" si="371">(Q131*P131)+R131</f>
        <v>0</v>
      </c>
      <c r="U131" s="28"/>
      <c r="V131" s="21" t="s">
        <v>129</v>
      </c>
      <c r="W131" s="20" t="s">
        <v>78</v>
      </c>
      <c r="X131" s="20" t="s">
        <v>80</v>
      </c>
      <c r="Y131" s="52" t="s">
        <v>116</v>
      </c>
      <c r="Z131" s="18">
        <v>1</v>
      </c>
      <c r="AA131" s="17">
        <v>3150000</v>
      </c>
      <c r="AB131" s="22">
        <f t="shared" ref="AB131:AB132" si="372">(AA131*Z131)*19%</f>
        <v>598500</v>
      </c>
      <c r="AC131" s="15">
        <f t="shared" ref="AC131:AC132" si="373">(AA131*Z131)+AB131</f>
        <v>3748500</v>
      </c>
      <c r="AE131" s="28"/>
      <c r="AF131" s="21" t="s">
        <v>129</v>
      </c>
      <c r="AG131" s="20" t="s">
        <v>78</v>
      </c>
      <c r="AH131" s="20" t="s">
        <v>80</v>
      </c>
      <c r="AI131" s="52" t="s">
        <v>116</v>
      </c>
      <c r="AJ131" s="18">
        <v>1</v>
      </c>
      <c r="AK131" s="17">
        <v>3150000</v>
      </c>
      <c r="AL131" s="22">
        <f t="shared" ref="AL131:AL134" si="374">(AK131*AJ131)*19%</f>
        <v>598500</v>
      </c>
      <c r="AM131" s="15">
        <f t="shared" ref="AM131:AM132" si="375">(AK131*AJ131)+AL131</f>
        <v>3748500</v>
      </c>
      <c r="AO131" s="28"/>
      <c r="AP131" s="21" t="s">
        <v>129</v>
      </c>
      <c r="AQ131" s="20" t="s">
        <v>78</v>
      </c>
      <c r="AR131" s="20" t="s">
        <v>80</v>
      </c>
      <c r="AS131" s="52" t="s">
        <v>116</v>
      </c>
      <c r="AT131" s="18">
        <v>1</v>
      </c>
      <c r="AU131" s="17">
        <v>3150000</v>
      </c>
      <c r="AV131" s="22">
        <f t="shared" ref="AV131:AV134" si="376">(AU131*AT131)*19%</f>
        <v>598500</v>
      </c>
      <c r="AW131" s="15">
        <f t="shared" ref="AW131:AW134" si="377">(AU131*AT131)+AV131</f>
        <v>3748500</v>
      </c>
      <c r="AY131" s="28"/>
      <c r="AZ131" s="21" t="s">
        <v>129</v>
      </c>
      <c r="BA131" s="20" t="s">
        <v>78</v>
      </c>
      <c r="BB131" s="20" t="s">
        <v>80</v>
      </c>
      <c r="BC131" s="52" t="s">
        <v>116</v>
      </c>
      <c r="BD131" s="18">
        <v>1</v>
      </c>
      <c r="BE131" s="17">
        <v>3150000</v>
      </c>
      <c r="BF131" s="22">
        <f t="shared" ref="BF131:BF133" si="378">(BE131*BD131)*19%</f>
        <v>598500</v>
      </c>
      <c r="BG131" s="15">
        <f t="shared" ref="BG131:BG133" si="379">(BE131*BD131)+BF131</f>
        <v>3748500</v>
      </c>
      <c r="BI131" s="28"/>
      <c r="BJ131" s="21" t="s">
        <v>129</v>
      </c>
      <c r="BK131" s="20" t="s">
        <v>78</v>
      </c>
      <c r="BL131" s="20" t="s">
        <v>80</v>
      </c>
      <c r="BM131" s="52" t="s">
        <v>116</v>
      </c>
      <c r="BN131" s="18">
        <v>1</v>
      </c>
      <c r="BO131" s="17">
        <v>3150000</v>
      </c>
      <c r="BP131" s="22">
        <f t="shared" ref="BP131:BP133" si="380">(BO131*BN131)*19%</f>
        <v>598500</v>
      </c>
      <c r="BQ131" s="15">
        <f t="shared" ref="BQ131:BQ133" si="381">(BO131*BN131)+BP131</f>
        <v>3748500</v>
      </c>
      <c r="BS131" s="28"/>
      <c r="BT131" s="21" t="s">
        <v>129</v>
      </c>
      <c r="BU131" s="20" t="s">
        <v>78</v>
      </c>
      <c r="BV131" s="20" t="s">
        <v>80</v>
      </c>
      <c r="BW131" s="52" t="s">
        <v>116</v>
      </c>
      <c r="BX131" s="18">
        <v>1</v>
      </c>
      <c r="BY131" s="17">
        <v>3150000</v>
      </c>
      <c r="BZ131" s="22">
        <f t="shared" ref="BZ131:BZ133" si="382">(BY131*BX131)*19%</f>
        <v>598500</v>
      </c>
      <c r="CA131" s="15">
        <f t="shared" ref="CA131:CA133" si="383">(BY131*BX131)+BZ131</f>
        <v>3748500</v>
      </c>
      <c r="CC131" s="28"/>
      <c r="CD131" s="21" t="s">
        <v>129</v>
      </c>
      <c r="CE131" s="20" t="s">
        <v>78</v>
      </c>
      <c r="CF131" s="20" t="s">
        <v>80</v>
      </c>
      <c r="CG131" s="52" t="s">
        <v>116</v>
      </c>
      <c r="CH131" s="18">
        <v>1</v>
      </c>
      <c r="CI131" s="17">
        <v>3150000</v>
      </c>
      <c r="CJ131" s="22">
        <f t="shared" ref="CJ131:CJ133" si="384">(CI131*CH131)*19%</f>
        <v>598500</v>
      </c>
      <c r="CK131" s="15">
        <f t="shared" ref="CK131:CK133" si="385">(CI131*CH131)+CJ131</f>
        <v>3748500</v>
      </c>
      <c r="CM131" s="28"/>
      <c r="CN131" s="27" t="s">
        <v>128</v>
      </c>
      <c r="CO131" s="26" t="s">
        <v>78</v>
      </c>
      <c r="CP131" s="26"/>
      <c r="CQ131" s="25"/>
      <c r="CR131" s="24"/>
      <c r="CS131" s="23"/>
      <c r="CT131" s="22">
        <f>(CS131*CR131)*19%</f>
        <v>0</v>
      </c>
      <c r="CU131" s="15">
        <f t="shared" ref="CU131:CU136" si="386">(CS131*CR131)+CT131</f>
        <v>0</v>
      </c>
      <c r="CW131" s="28"/>
      <c r="CX131" s="27"/>
      <c r="CY131" s="26" t="s">
        <v>78</v>
      </c>
      <c r="CZ131" s="26"/>
      <c r="DA131" s="25"/>
      <c r="DB131" s="24"/>
      <c r="DC131" s="23"/>
      <c r="DD131" s="22">
        <f>(DC131*DB131)*19%</f>
        <v>0</v>
      </c>
      <c r="DE131" s="15">
        <f t="shared" ref="DE131:DE136" si="387">(DC131*DB131)+DD131</f>
        <v>0</v>
      </c>
    </row>
    <row r="132" spans="1:109" ht="83.1" customHeight="1" outlineLevel="1" x14ac:dyDescent="0.25">
      <c r="A132" s="28"/>
      <c r="B132" s="21" t="s">
        <v>130</v>
      </c>
      <c r="C132" s="20" t="s">
        <v>78</v>
      </c>
      <c r="D132" s="20"/>
      <c r="E132" s="19"/>
      <c r="F132" s="18">
        <v>1</v>
      </c>
      <c r="G132" s="17"/>
      <c r="H132" s="22">
        <f t="shared" ref="H132:H136" si="388">(G132*F132)*19%</f>
        <v>0</v>
      </c>
      <c r="I132" s="15">
        <f t="shared" si="370"/>
        <v>0</v>
      </c>
      <c r="K132" s="28"/>
      <c r="L132" s="21" t="s">
        <v>131</v>
      </c>
      <c r="M132" s="20" t="s">
        <v>78</v>
      </c>
      <c r="N132" s="20"/>
      <c r="O132" s="19"/>
      <c r="P132" s="18"/>
      <c r="Q132" s="17"/>
      <c r="R132" s="22">
        <f t="shared" ref="R132:R136" si="389">(Q132*P132)*19%</f>
        <v>0</v>
      </c>
      <c r="S132" s="15">
        <f t="shared" si="371"/>
        <v>0</v>
      </c>
      <c r="U132" s="28"/>
      <c r="V132" s="21" t="s">
        <v>132</v>
      </c>
      <c r="W132" s="20" t="s">
        <v>78</v>
      </c>
      <c r="X132" s="20" t="s">
        <v>80</v>
      </c>
      <c r="Y132" s="52" t="s">
        <v>84</v>
      </c>
      <c r="Z132" s="18">
        <v>1</v>
      </c>
      <c r="AA132" s="17">
        <v>4000000</v>
      </c>
      <c r="AB132" s="22">
        <f t="shared" si="372"/>
        <v>760000</v>
      </c>
      <c r="AC132" s="15">
        <f t="shared" si="373"/>
        <v>4760000</v>
      </c>
      <c r="AE132" s="28"/>
      <c r="AF132" s="21" t="s">
        <v>133</v>
      </c>
      <c r="AG132" s="20" t="s">
        <v>78</v>
      </c>
      <c r="AH132" s="20" t="s">
        <v>80</v>
      </c>
      <c r="AI132" s="52" t="s">
        <v>84</v>
      </c>
      <c r="AJ132" s="18">
        <v>1</v>
      </c>
      <c r="AK132" s="17">
        <v>4000000</v>
      </c>
      <c r="AL132" s="22">
        <f t="shared" si="374"/>
        <v>760000</v>
      </c>
      <c r="AM132" s="15">
        <f t="shared" si="375"/>
        <v>4760000</v>
      </c>
      <c r="AO132" s="28"/>
      <c r="AP132" s="21" t="s">
        <v>133</v>
      </c>
      <c r="AQ132" s="20" t="s">
        <v>78</v>
      </c>
      <c r="AR132" s="20" t="s">
        <v>80</v>
      </c>
      <c r="AS132" s="52" t="s">
        <v>84</v>
      </c>
      <c r="AT132" s="18">
        <v>1</v>
      </c>
      <c r="AU132" s="17">
        <v>4000000</v>
      </c>
      <c r="AV132" s="22">
        <f t="shared" si="376"/>
        <v>760000</v>
      </c>
      <c r="AW132" s="15">
        <f t="shared" si="377"/>
        <v>4760000</v>
      </c>
      <c r="AY132" s="28"/>
      <c r="AZ132" s="21" t="s">
        <v>133</v>
      </c>
      <c r="BA132" s="20" t="s">
        <v>78</v>
      </c>
      <c r="BB132" s="20" t="s">
        <v>80</v>
      </c>
      <c r="BC132" s="52" t="s">
        <v>84</v>
      </c>
      <c r="BD132" s="18">
        <v>1</v>
      </c>
      <c r="BE132" s="17">
        <v>4000000</v>
      </c>
      <c r="BF132" s="22">
        <f t="shared" si="378"/>
        <v>760000</v>
      </c>
      <c r="BG132" s="15">
        <f t="shared" si="379"/>
        <v>4760000</v>
      </c>
      <c r="BI132" s="28"/>
      <c r="BJ132" s="21" t="s">
        <v>133</v>
      </c>
      <c r="BK132" s="20" t="s">
        <v>78</v>
      </c>
      <c r="BL132" s="20" t="s">
        <v>80</v>
      </c>
      <c r="BM132" s="52" t="s">
        <v>84</v>
      </c>
      <c r="BN132" s="18">
        <v>1</v>
      </c>
      <c r="BO132" s="17">
        <v>4000000</v>
      </c>
      <c r="BP132" s="22">
        <f t="shared" si="380"/>
        <v>760000</v>
      </c>
      <c r="BQ132" s="15">
        <f t="shared" si="381"/>
        <v>4760000</v>
      </c>
      <c r="BS132" s="28"/>
      <c r="BT132" s="21" t="s">
        <v>133</v>
      </c>
      <c r="BU132" s="20" t="s">
        <v>78</v>
      </c>
      <c r="BV132" s="20" t="s">
        <v>80</v>
      </c>
      <c r="BW132" s="52" t="s">
        <v>84</v>
      </c>
      <c r="BX132" s="18">
        <v>1</v>
      </c>
      <c r="BY132" s="17">
        <v>4000000</v>
      </c>
      <c r="BZ132" s="22">
        <f t="shared" si="382"/>
        <v>760000</v>
      </c>
      <c r="CA132" s="15">
        <f t="shared" si="383"/>
        <v>4760000</v>
      </c>
      <c r="CC132" s="28"/>
      <c r="CD132" s="21" t="s">
        <v>133</v>
      </c>
      <c r="CE132" s="20" t="s">
        <v>78</v>
      </c>
      <c r="CF132" s="20" t="s">
        <v>80</v>
      </c>
      <c r="CG132" s="52" t="s">
        <v>84</v>
      </c>
      <c r="CH132" s="18">
        <v>1</v>
      </c>
      <c r="CI132" s="17">
        <v>4000000</v>
      </c>
      <c r="CJ132" s="22">
        <f t="shared" si="384"/>
        <v>760000</v>
      </c>
      <c r="CK132" s="15">
        <f t="shared" si="385"/>
        <v>4760000</v>
      </c>
      <c r="CM132" s="28"/>
      <c r="CN132" s="21" t="s">
        <v>131</v>
      </c>
      <c r="CO132" s="20" t="s">
        <v>78</v>
      </c>
      <c r="CP132" s="20"/>
      <c r="CQ132" s="19"/>
      <c r="CR132" s="18"/>
      <c r="CS132" s="17"/>
      <c r="CT132" s="22">
        <f t="shared" ref="CT132:CT136" si="390">(CS132*CR132)*19%</f>
        <v>0</v>
      </c>
      <c r="CU132" s="15">
        <f t="shared" si="386"/>
        <v>0</v>
      </c>
      <c r="CW132" s="28"/>
      <c r="CX132" s="21"/>
      <c r="CY132" s="20" t="s">
        <v>78</v>
      </c>
      <c r="CZ132" s="20"/>
      <c r="DA132" s="19"/>
      <c r="DB132" s="18"/>
      <c r="DC132" s="17"/>
      <c r="DD132" s="22">
        <f t="shared" ref="DD132:DD136" si="391">(DC132*DB132)*19%</f>
        <v>0</v>
      </c>
      <c r="DE132" s="15">
        <f t="shared" si="387"/>
        <v>0</v>
      </c>
    </row>
    <row r="133" spans="1:109" ht="82.5" customHeight="1" outlineLevel="1" x14ac:dyDescent="0.25">
      <c r="A133" s="28"/>
      <c r="B133" s="21"/>
      <c r="C133" s="20" t="s">
        <v>78</v>
      </c>
      <c r="D133" s="20"/>
      <c r="E133" s="19"/>
      <c r="F133" s="18"/>
      <c r="G133" s="17"/>
      <c r="H133" s="22">
        <f t="shared" si="388"/>
        <v>0</v>
      </c>
      <c r="I133" s="15">
        <f t="shared" si="370"/>
        <v>0</v>
      </c>
      <c r="K133" s="28"/>
      <c r="L133" s="21" t="s">
        <v>134</v>
      </c>
      <c r="M133" s="20" t="s">
        <v>78</v>
      </c>
      <c r="N133" s="20"/>
      <c r="O133" s="19"/>
      <c r="P133" s="18"/>
      <c r="Q133" s="17"/>
      <c r="R133" s="22">
        <f t="shared" si="389"/>
        <v>0</v>
      </c>
      <c r="S133" s="15">
        <f t="shared" si="371"/>
        <v>0</v>
      </c>
      <c r="U133" s="28"/>
      <c r="V133" s="21" t="s">
        <v>135</v>
      </c>
      <c r="W133" s="20" t="s">
        <v>78</v>
      </c>
      <c r="X133" s="20" t="s">
        <v>80</v>
      </c>
      <c r="Y133" s="52" t="s">
        <v>84</v>
      </c>
      <c r="Z133" s="18">
        <v>1</v>
      </c>
      <c r="AA133" s="17">
        <v>4000000</v>
      </c>
      <c r="AB133" s="22">
        <f t="shared" ref="AB133" si="392">(AA133*Z133)*19%</f>
        <v>760000</v>
      </c>
      <c r="AC133" s="15">
        <f t="shared" ref="AC133" si="393">(AA133*Z133)+AB133</f>
        <v>4760000</v>
      </c>
      <c r="AE133" s="28"/>
      <c r="AF133" s="21" t="s">
        <v>136</v>
      </c>
      <c r="AG133" s="20" t="s">
        <v>78</v>
      </c>
      <c r="AH133" s="20" t="s">
        <v>80</v>
      </c>
      <c r="AI133" s="52" t="s">
        <v>84</v>
      </c>
      <c r="AJ133" s="18">
        <v>1</v>
      </c>
      <c r="AK133" s="17">
        <v>25000000</v>
      </c>
      <c r="AL133" s="22">
        <f t="shared" si="374"/>
        <v>4750000</v>
      </c>
      <c r="AM133" s="15">
        <f t="shared" ref="AM133:AM136" si="394">(AK133*AJ133)+AL133</f>
        <v>29750000</v>
      </c>
      <c r="AO133" s="28"/>
      <c r="AP133" s="21" t="s">
        <v>136</v>
      </c>
      <c r="AQ133" s="20" t="s">
        <v>78</v>
      </c>
      <c r="AR133" s="20" t="s">
        <v>80</v>
      </c>
      <c r="AS133" s="52" t="s">
        <v>84</v>
      </c>
      <c r="AT133" s="18">
        <v>1</v>
      </c>
      <c r="AU133" s="17">
        <v>25000000</v>
      </c>
      <c r="AV133" s="22">
        <f t="shared" si="376"/>
        <v>4750000</v>
      </c>
      <c r="AW133" s="15">
        <f t="shared" si="377"/>
        <v>29750000</v>
      </c>
      <c r="AY133" s="28"/>
      <c r="AZ133" s="21" t="s">
        <v>136</v>
      </c>
      <c r="BA133" s="20" t="s">
        <v>78</v>
      </c>
      <c r="BB133" s="20" t="s">
        <v>80</v>
      </c>
      <c r="BC133" s="52" t="s">
        <v>84</v>
      </c>
      <c r="BD133" s="18">
        <v>1</v>
      </c>
      <c r="BE133" s="17">
        <v>25000000</v>
      </c>
      <c r="BF133" s="22">
        <f t="shared" si="378"/>
        <v>4750000</v>
      </c>
      <c r="BG133" s="15">
        <f t="shared" si="379"/>
        <v>29750000</v>
      </c>
      <c r="BI133" s="28"/>
      <c r="BJ133" s="21" t="s">
        <v>136</v>
      </c>
      <c r="BK133" s="20" t="s">
        <v>78</v>
      </c>
      <c r="BL133" s="20" t="s">
        <v>80</v>
      </c>
      <c r="BM133" s="52" t="s">
        <v>84</v>
      </c>
      <c r="BN133" s="18">
        <v>1</v>
      </c>
      <c r="BO133" s="17">
        <v>25000000</v>
      </c>
      <c r="BP133" s="22">
        <f t="shared" si="380"/>
        <v>4750000</v>
      </c>
      <c r="BQ133" s="15">
        <f t="shared" si="381"/>
        <v>29750000</v>
      </c>
      <c r="BS133" s="28"/>
      <c r="BT133" s="21" t="s">
        <v>136</v>
      </c>
      <c r="BU133" s="20" t="s">
        <v>78</v>
      </c>
      <c r="BV133" s="20" t="s">
        <v>80</v>
      </c>
      <c r="BW133" s="52" t="s">
        <v>84</v>
      </c>
      <c r="BX133" s="18">
        <v>1</v>
      </c>
      <c r="BY133" s="17">
        <v>25000000</v>
      </c>
      <c r="BZ133" s="22">
        <f t="shared" si="382"/>
        <v>4750000</v>
      </c>
      <c r="CA133" s="15">
        <f t="shared" si="383"/>
        <v>29750000</v>
      </c>
      <c r="CC133" s="28"/>
      <c r="CD133" s="21" t="s">
        <v>136</v>
      </c>
      <c r="CE133" s="20" t="s">
        <v>78</v>
      </c>
      <c r="CF133" s="20" t="s">
        <v>80</v>
      </c>
      <c r="CG133" s="52" t="s">
        <v>84</v>
      </c>
      <c r="CH133" s="18">
        <v>1</v>
      </c>
      <c r="CI133" s="17">
        <v>25000000</v>
      </c>
      <c r="CJ133" s="22">
        <f t="shared" si="384"/>
        <v>4750000</v>
      </c>
      <c r="CK133" s="15">
        <f t="shared" si="385"/>
        <v>29750000</v>
      </c>
      <c r="CM133" s="28"/>
      <c r="CN133" s="21"/>
      <c r="CO133" s="20" t="s">
        <v>78</v>
      </c>
      <c r="CP133" s="20"/>
      <c r="CQ133" s="19"/>
      <c r="CR133" s="18"/>
      <c r="CS133" s="17"/>
      <c r="CT133" s="22">
        <f t="shared" si="390"/>
        <v>0</v>
      </c>
      <c r="CU133" s="15">
        <f t="shared" si="386"/>
        <v>0</v>
      </c>
      <c r="CW133" s="28"/>
      <c r="CX133" s="21"/>
      <c r="CY133" s="20" t="s">
        <v>78</v>
      </c>
      <c r="CZ133" s="20"/>
      <c r="DA133" s="19"/>
      <c r="DB133" s="18"/>
      <c r="DC133" s="17"/>
      <c r="DD133" s="22">
        <f t="shared" si="391"/>
        <v>0</v>
      </c>
      <c r="DE133" s="15">
        <f t="shared" si="387"/>
        <v>0</v>
      </c>
    </row>
    <row r="134" spans="1:109" ht="81.75" customHeight="1" outlineLevel="1" x14ac:dyDescent="0.25">
      <c r="A134" s="28"/>
      <c r="B134" s="21"/>
      <c r="C134" s="20" t="s">
        <v>78</v>
      </c>
      <c r="D134" s="20"/>
      <c r="E134" s="19"/>
      <c r="F134" s="18"/>
      <c r="G134" s="17"/>
      <c r="H134" s="22">
        <f t="shared" si="388"/>
        <v>0</v>
      </c>
      <c r="I134" s="15">
        <f t="shared" si="370"/>
        <v>0</v>
      </c>
      <c r="K134" s="28"/>
      <c r="L134" s="21"/>
      <c r="M134" s="20" t="s">
        <v>78</v>
      </c>
      <c r="N134" s="20"/>
      <c r="O134" s="19"/>
      <c r="P134" s="18"/>
      <c r="Q134" s="17"/>
      <c r="R134" s="22">
        <f t="shared" si="389"/>
        <v>0</v>
      </c>
      <c r="S134" s="15">
        <f t="shared" si="371"/>
        <v>0</v>
      </c>
      <c r="U134" s="28"/>
      <c r="V134" s="21"/>
      <c r="W134" s="20"/>
      <c r="X134" s="20"/>
      <c r="Y134" s="52"/>
      <c r="Z134" s="18"/>
      <c r="AA134" s="17"/>
      <c r="AB134" s="22">
        <f t="shared" ref="AB134:AB136" si="395">(AA134*Z134)*19%</f>
        <v>0</v>
      </c>
      <c r="AC134" s="15">
        <f t="shared" ref="AC134:AC136" si="396">(AA134*Z134)+AB134</f>
        <v>0</v>
      </c>
      <c r="AE134" s="28"/>
      <c r="AF134" s="21" t="s">
        <v>135</v>
      </c>
      <c r="AG134" s="20" t="s">
        <v>78</v>
      </c>
      <c r="AH134" s="20" t="s">
        <v>80</v>
      </c>
      <c r="AI134" s="52" t="s">
        <v>84</v>
      </c>
      <c r="AJ134" s="18">
        <v>1</v>
      </c>
      <c r="AK134" s="17">
        <v>4000000</v>
      </c>
      <c r="AL134" s="22">
        <f t="shared" si="374"/>
        <v>760000</v>
      </c>
      <c r="AM134" s="15">
        <f t="shared" si="394"/>
        <v>4760000</v>
      </c>
      <c r="AO134" s="28"/>
      <c r="AP134" s="21" t="s">
        <v>135</v>
      </c>
      <c r="AQ134" s="20" t="s">
        <v>78</v>
      </c>
      <c r="AR134" s="20" t="s">
        <v>80</v>
      </c>
      <c r="AS134" s="52" t="s">
        <v>84</v>
      </c>
      <c r="AT134" s="18">
        <v>2</v>
      </c>
      <c r="AU134" s="17">
        <v>4000000</v>
      </c>
      <c r="AV134" s="22">
        <f t="shared" si="376"/>
        <v>1520000</v>
      </c>
      <c r="AW134" s="15">
        <f t="shared" si="377"/>
        <v>9520000</v>
      </c>
      <c r="AY134" s="28"/>
      <c r="AZ134" s="21"/>
      <c r="BA134" s="20"/>
      <c r="BB134" s="20"/>
      <c r="BC134" s="19"/>
      <c r="BD134" s="18"/>
      <c r="BE134" s="17"/>
      <c r="BF134" s="22">
        <f t="shared" ref="BF134:BF136" si="397">(BE134*BD134)*19%</f>
        <v>0</v>
      </c>
      <c r="BG134" s="15">
        <f t="shared" ref="BG134:BG136" si="398">(BE134*BD134)+BF134</f>
        <v>0</v>
      </c>
      <c r="BI134" s="28"/>
      <c r="BJ134" s="21"/>
      <c r="BK134" s="20" t="s">
        <v>78</v>
      </c>
      <c r="BL134" s="20"/>
      <c r="BM134" s="19"/>
      <c r="BN134" s="18"/>
      <c r="BO134" s="17"/>
      <c r="BP134" s="22">
        <f t="shared" ref="BP134:BP136" si="399">(BO134*BN134)*19%</f>
        <v>0</v>
      </c>
      <c r="BQ134" s="15">
        <f t="shared" ref="BQ134:BQ136" si="400">(BO134*BN134)+BP134</f>
        <v>0</v>
      </c>
      <c r="BS134" s="28"/>
      <c r="BT134" s="21"/>
      <c r="BU134" s="20" t="s">
        <v>78</v>
      </c>
      <c r="BV134" s="20"/>
      <c r="BW134" s="19"/>
      <c r="BX134" s="18"/>
      <c r="BY134" s="17"/>
      <c r="BZ134" s="22">
        <f t="shared" ref="BZ134:BZ136" si="401">(BY134*BX134)*19%</f>
        <v>0</v>
      </c>
      <c r="CA134" s="15">
        <f t="shared" ref="CA134:CA136" si="402">(BY134*BX134)+BZ134</f>
        <v>0</v>
      </c>
      <c r="CC134" s="28"/>
      <c r="CD134" s="21"/>
      <c r="CE134" s="20" t="s">
        <v>78</v>
      </c>
      <c r="CF134" s="20"/>
      <c r="CG134" s="19"/>
      <c r="CH134" s="18"/>
      <c r="CI134" s="17"/>
      <c r="CJ134" s="22">
        <f t="shared" ref="CJ134:CJ136" si="403">(CI134*CH134)*19%</f>
        <v>0</v>
      </c>
      <c r="CK134" s="15">
        <f t="shared" ref="CK134:CK136" si="404">(CI134*CH134)+CJ134</f>
        <v>0</v>
      </c>
      <c r="CM134" s="28"/>
      <c r="CN134" s="21"/>
      <c r="CO134" s="20" t="s">
        <v>78</v>
      </c>
      <c r="CP134" s="20"/>
      <c r="CQ134" s="19"/>
      <c r="CR134" s="18"/>
      <c r="CS134" s="17"/>
      <c r="CT134" s="22">
        <f t="shared" si="390"/>
        <v>0</v>
      </c>
      <c r="CU134" s="15">
        <f t="shared" si="386"/>
        <v>0</v>
      </c>
      <c r="CW134" s="28"/>
      <c r="CX134" s="21"/>
      <c r="CY134" s="20" t="s">
        <v>78</v>
      </c>
      <c r="CZ134" s="20"/>
      <c r="DA134" s="19"/>
      <c r="DB134" s="18"/>
      <c r="DC134" s="17"/>
      <c r="DD134" s="22">
        <f t="shared" si="391"/>
        <v>0</v>
      </c>
      <c r="DE134" s="15">
        <f t="shared" si="387"/>
        <v>0</v>
      </c>
    </row>
    <row r="135" spans="1:109" ht="15.75" customHeight="1" outlineLevel="1" x14ac:dyDescent="0.25">
      <c r="A135" s="28"/>
      <c r="B135" s="21"/>
      <c r="C135" s="20" t="s">
        <v>78</v>
      </c>
      <c r="D135" s="20"/>
      <c r="E135" s="19"/>
      <c r="F135" s="18"/>
      <c r="G135" s="17"/>
      <c r="H135" s="22">
        <f t="shared" si="388"/>
        <v>0</v>
      </c>
      <c r="I135" s="15">
        <f t="shared" si="370"/>
        <v>0</v>
      </c>
      <c r="K135" s="28"/>
      <c r="L135" s="21"/>
      <c r="M135" s="20" t="s">
        <v>78</v>
      </c>
      <c r="N135" s="20"/>
      <c r="O135" s="19"/>
      <c r="P135" s="18"/>
      <c r="Q135" s="17"/>
      <c r="R135" s="22">
        <f t="shared" si="389"/>
        <v>0</v>
      </c>
      <c r="S135" s="15">
        <f t="shared" si="371"/>
        <v>0</v>
      </c>
      <c r="U135" s="28"/>
      <c r="V135" s="21"/>
      <c r="W135" s="20" t="s">
        <v>78</v>
      </c>
      <c r="X135" s="20"/>
      <c r="Y135" s="19"/>
      <c r="Z135" s="18"/>
      <c r="AA135" s="17"/>
      <c r="AB135" s="22">
        <f t="shared" si="395"/>
        <v>0</v>
      </c>
      <c r="AC135" s="15">
        <f t="shared" si="396"/>
        <v>0</v>
      </c>
      <c r="AE135" s="28"/>
      <c r="AF135" s="21"/>
      <c r="AG135" s="20" t="s">
        <v>78</v>
      </c>
      <c r="AH135" s="20"/>
      <c r="AI135" s="19"/>
      <c r="AJ135" s="18"/>
      <c r="AK135" s="17"/>
      <c r="AL135" s="22">
        <f t="shared" ref="AL135:AL136" si="405">(AK135*AJ135)*19%</f>
        <v>0</v>
      </c>
      <c r="AM135" s="15">
        <f t="shared" si="394"/>
        <v>0</v>
      </c>
      <c r="AO135" s="28"/>
      <c r="AP135" s="21"/>
      <c r="AQ135" s="20" t="s">
        <v>78</v>
      </c>
      <c r="AR135" s="20"/>
      <c r="AS135" s="19"/>
      <c r="AT135" s="18"/>
      <c r="AU135" s="17"/>
      <c r="AV135" s="22">
        <f t="shared" ref="AV135:AV136" si="406">(AU135*AT135)*19%</f>
        <v>0</v>
      </c>
      <c r="AW135" s="15">
        <f t="shared" ref="AW135:AW136" si="407">(AU135*AT135)+AV135</f>
        <v>0</v>
      </c>
      <c r="AY135" s="28"/>
      <c r="AZ135" s="21"/>
      <c r="BA135" s="20" t="s">
        <v>78</v>
      </c>
      <c r="BB135" s="20"/>
      <c r="BC135" s="19"/>
      <c r="BD135" s="18"/>
      <c r="BE135" s="17"/>
      <c r="BF135" s="22">
        <f t="shared" si="397"/>
        <v>0</v>
      </c>
      <c r="BG135" s="15">
        <f t="shared" si="398"/>
        <v>0</v>
      </c>
      <c r="BI135" s="28"/>
      <c r="BJ135" s="21"/>
      <c r="BK135" s="20" t="s">
        <v>78</v>
      </c>
      <c r="BL135" s="20"/>
      <c r="BM135" s="19"/>
      <c r="BN135" s="18"/>
      <c r="BO135" s="17"/>
      <c r="BP135" s="22">
        <f t="shared" si="399"/>
        <v>0</v>
      </c>
      <c r="BQ135" s="15">
        <f t="shared" si="400"/>
        <v>0</v>
      </c>
      <c r="BS135" s="28"/>
      <c r="BT135" s="21"/>
      <c r="BU135" s="20" t="s">
        <v>78</v>
      </c>
      <c r="BV135" s="20"/>
      <c r="BW135" s="19"/>
      <c r="BX135" s="18"/>
      <c r="BY135" s="17"/>
      <c r="BZ135" s="22">
        <f t="shared" si="401"/>
        <v>0</v>
      </c>
      <c r="CA135" s="15">
        <f t="shared" si="402"/>
        <v>0</v>
      </c>
      <c r="CC135" s="28"/>
      <c r="CD135" s="21"/>
      <c r="CE135" s="20" t="s">
        <v>78</v>
      </c>
      <c r="CF135" s="20"/>
      <c r="CG135" s="19"/>
      <c r="CH135" s="18"/>
      <c r="CI135" s="17"/>
      <c r="CJ135" s="22">
        <f t="shared" si="403"/>
        <v>0</v>
      </c>
      <c r="CK135" s="15">
        <f t="shared" si="404"/>
        <v>0</v>
      </c>
      <c r="CM135" s="28"/>
      <c r="CN135" s="21"/>
      <c r="CO135" s="20" t="s">
        <v>78</v>
      </c>
      <c r="CP135" s="20"/>
      <c r="CQ135" s="19"/>
      <c r="CR135" s="18"/>
      <c r="CS135" s="17"/>
      <c r="CT135" s="22">
        <f t="shared" si="390"/>
        <v>0</v>
      </c>
      <c r="CU135" s="15">
        <f t="shared" si="386"/>
        <v>0</v>
      </c>
      <c r="CW135" s="28"/>
      <c r="CX135" s="21"/>
      <c r="CY135" s="20" t="s">
        <v>78</v>
      </c>
      <c r="CZ135" s="20"/>
      <c r="DA135" s="19"/>
      <c r="DB135" s="18"/>
      <c r="DC135" s="17"/>
      <c r="DD135" s="22">
        <f t="shared" si="391"/>
        <v>0</v>
      </c>
      <c r="DE135" s="15">
        <f t="shared" si="387"/>
        <v>0</v>
      </c>
    </row>
    <row r="136" spans="1:109" ht="15.75" customHeight="1" outlineLevel="1" thickBot="1" x14ac:dyDescent="0.3">
      <c r="A136" s="32"/>
      <c r="B136" s="31"/>
      <c r="C136" s="20" t="s">
        <v>78</v>
      </c>
      <c r="D136" s="20"/>
      <c r="E136" s="19"/>
      <c r="F136" s="18"/>
      <c r="G136" s="17"/>
      <c r="H136" s="22">
        <f t="shared" si="388"/>
        <v>0</v>
      </c>
      <c r="I136" s="15">
        <f t="shared" si="370"/>
        <v>0</v>
      </c>
      <c r="K136" s="32"/>
      <c r="L136" s="31"/>
      <c r="M136" s="20" t="s">
        <v>78</v>
      </c>
      <c r="N136" s="20"/>
      <c r="O136" s="19"/>
      <c r="P136" s="18"/>
      <c r="Q136" s="17"/>
      <c r="R136" s="22">
        <f t="shared" si="389"/>
        <v>0</v>
      </c>
      <c r="S136" s="15">
        <f t="shared" si="371"/>
        <v>0</v>
      </c>
      <c r="U136" s="32"/>
      <c r="V136" s="31"/>
      <c r="W136" s="20" t="s">
        <v>78</v>
      </c>
      <c r="X136" s="20"/>
      <c r="Y136" s="19"/>
      <c r="Z136" s="18"/>
      <c r="AA136" s="17"/>
      <c r="AB136" s="22">
        <f t="shared" si="395"/>
        <v>0</v>
      </c>
      <c r="AC136" s="15">
        <f t="shared" si="396"/>
        <v>0</v>
      </c>
      <c r="AE136" s="32"/>
      <c r="AF136" s="31"/>
      <c r="AG136" s="20" t="s">
        <v>78</v>
      </c>
      <c r="AH136" s="20"/>
      <c r="AI136" s="19"/>
      <c r="AJ136" s="18"/>
      <c r="AK136" s="17"/>
      <c r="AL136" s="22">
        <f t="shared" si="405"/>
        <v>0</v>
      </c>
      <c r="AM136" s="15">
        <f t="shared" si="394"/>
        <v>0</v>
      </c>
      <c r="AO136" s="32"/>
      <c r="AP136" s="31"/>
      <c r="AQ136" s="20" t="s">
        <v>78</v>
      </c>
      <c r="AR136" s="20"/>
      <c r="AS136" s="19"/>
      <c r="AT136" s="18"/>
      <c r="AU136" s="17"/>
      <c r="AV136" s="22">
        <f t="shared" si="406"/>
        <v>0</v>
      </c>
      <c r="AW136" s="15">
        <f t="shared" si="407"/>
        <v>0</v>
      </c>
      <c r="AY136" s="32"/>
      <c r="AZ136" s="31"/>
      <c r="BA136" s="20" t="s">
        <v>78</v>
      </c>
      <c r="BB136" s="20"/>
      <c r="BC136" s="19"/>
      <c r="BD136" s="18"/>
      <c r="BE136" s="17"/>
      <c r="BF136" s="22">
        <f t="shared" si="397"/>
        <v>0</v>
      </c>
      <c r="BG136" s="15">
        <f t="shared" si="398"/>
        <v>0</v>
      </c>
      <c r="BI136" s="32"/>
      <c r="BJ136" s="31"/>
      <c r="BK136" s="20" t="s">
        <v>78</v>
      </c>
      <c r="BL136" s="20"/>
      <c r="BM136" s="19"/>
      <c r="BN136" s="18"/>
      <c r="BO136" s="17"/>
      <c r="BP136" s="22">
        <f t="shared" si="399"/>
        <v>0</v>
      </c>
      <c r="BQ136" s="15">
        <f t="shared" si="400"/>
        <v>0</v>
      </c>
      <c r="BS136" s="32"/>
      <c r="BT136" s="31"/>
      <c r="BU136" s="20" t="s">
        <v>78</v>
      </c>
      <c r="BV136" s="20"/>
      <c r="BW136" s="19"/>
      <c r="BX136" s="18"/>
      <c r="BY136" s="17"/>
      <c r="BZ136" s="22">
        <f t="shared" si="401"/>
        <v>0</v>
      </c>
      <c r="CA136" s="15">
        <f t="shared" si="402"/>
        <v>0</v>
      </c>
      <c r="CC136" s="32"/>
      <c r="CD136" s="31"/>
      <c r="CE136" s="20" t="s">
        <v>78</v>
      </c>
      <c r="CF136" s="20"/>
      <c r="CG136" s="19"/>
      <c r="CH136" s="18"/>
      <c r="CI136" s="17"/>
      <c r="CJ136" s="22">
        <f t="shared" si="403"/>
        <v>0</v>
      </c>
      <c r="CK136" s="15">
        <f t="shared" si="404"/>
        <v>0</v>
      </c>
      <c r="CM136" s="32"/>
      <c r="CN136" s="31"/>
      <c r="CO136" s="20" t="s">
        <v>78</v>
      </c>
      <c r="CP136" s="20"/>
      <c r="CQ136" s="19"/>
      <c r="CR136" s="18"/>
      <c r="CS136" s="17"/>
      <c r="CT136" s="22">
        <f t="shared" si="390"/>
        <v>0</v>
      </c>
      <c r="CU136" s="15">
        <f t="shared" si="386"/>
        <v>0</v>
      </c>
      <c r="CW136" s="32"/>
      <c r="CX136" s="31"/>
      <c r="CY136" s="20" t="s">
        <v>78</v>
      </c>
      <c r="CZ136" s="20"/>
      <c r="DA136" s="19"/>
      <c r="DB136" s="18"/>
      <c r="DC136" s="17"/>
      <c r="DD136" s="22">
        <f t="shared" si="391"/>
        <v>0</v>
      </c>
      <c r="DE136" s="15">
        <f t="shared" si="387"/>
        <v>0</v>
      </c>
    </row>
    <row r="137" spans="1:109" ht="15.75" customHeight="1" outlineLevel="1" thickBot="1" x14ac:dyDescent="0.3">
      <c r="A137" s="30"/>
      <c r="B137" s="224" t="s">
        <v>34</v>
      </c>
      <c r="C137" s="225"/>
      <c r="D137" s="225"/>
      <c r="E137" s="225"/>
      <c r="F137" s="225"/>
      <c r="G137" s="226"/>
      <c r="H137" s="29">
        <f>SUM(H138:H143)</f>
        <v>0</v>
      </c>
      <c r="I137" s="29">
        <f>SUM(I138:I143)</f>
        <v>0</v>
      </c>
      <c r="K137" s="30"/>
      <c r="L137" s="224" t="s">
        <v>34</v>
      </c>
      <c r="M137" s="225"/>
      <c r="N137" s="225"/>
      <c r="O137" s="225"/>
      <c r="P137" s="225"/>
      <c r="Q137" s="226"/>
      <c r="R137" s="29">
        <f>SUM(R138:R143)</f>
        <v>0</v>
      </c>
      <c r="S137" s="29">
        <f>SUM(S138:S143)</f>
        <v>0</v>
      </c>
      <c r="U137" s="30"/>
      <c r="V137" s="224" t="s">
        <v>34</v>
      </c>
      <c r="W137" s="225"/>
      <c r="X137" s="225"/>
      <c r="Y137" s="225"/>
      <c r="Z137" s="225"/>
      <c r="AA137" s="226"/>
      <c r="AB137" s="29">
        <f>SUM(AB138:AB143)</f>
        <v>1197000</v>
      </c>
      <c r="AC137" s="29">
        <f>SUM(AC138:AC143)</f>
        <v>7497000</v>
      </c>
      <c r="AE137" s="30"/>
      <c r="AF137" s="224" t="s">
        <v>34</v>
      </c>
      <c r="AG137" s="225"/>
      <c r="AH137" s="225"/>
      <c r="AI137" s="225"/>
      <c r="AJ137" s="225"/>
      <c r="AK137" s="226"/>
      <c r="AL137" s="29">
        <f>SUM(AL138:AL143)</f>
        <v>1235000</v>
      </c>
      <c r="AM137" s="29">
        <f>SUM(AM138:AM143)</f>
        <v>7735000</v>
      </c>
      <c r="AO137" s="30"/>
      <c r="AP137" s="224" t="s">
        <v>34</v>
      </c>
      <c r="AQ137" s="225"/>
      <c r="AR137" s="225"/>
      <c r="AS137" s="225"/>
      <c r="AT137" s="225"/>
      <c r="AU137" s="226"/>
      <c r="AV137" s="29">
        <f>SUM(AV138:AV143)</f>
        <v>1282500</v>
      </c>
      <c r="AW137" s="29">
        <f>SUM(AW138:AW143)</f>
        <v>8032500</v>
      </c>
      <c r="AY137" s="30"/>
      <c r="AZ137" s="224" t="s">
        <v>34</v>
      </c>
      <c r="BA137" s="225"/>
      <c r="BB137" s="225"/>
      <c r="BC137" s="225"/>
      <c r="BD137" s="225"/>
      <c r="BE137" s="226"/>
      <c r="BF137" s="29">
        <f>SUM(BF138:BF143)</f>
        <v>1330000</v>
      </c>
      <c r="BG137" s="29">
        <f>SUM(BG138:BG143)</f>
        <v>8330000</v>
      </c>
      <c r="BI137" s="30"/>
      <c r="BJ137" s="224" t="s">
        <v>34</v>
      </c>
      <c r="BK137" s="225"/>
      <c r="BL137" s="225"/>
      <c r="BM137" s="225"/>
      <c r="BN137" s="225"/>
      <c r="BO137" s="226"/>
      <c r="BP137" s="29">
        <f>SUM(BP138:BP143)</f>
        <v>1335700</v>
      </c>
      <c r="BQ137" s="29">
        <f>SUM(BQ138:BQ143)</f>
        <v>8365700</v>
      </c>
      <c r="BS137" s="30"/>
      <c r="BT137" s="224" t="s">
        <v>34</v>
      </c>
      <c r="BU137" s="225"/>
      <c r="BV137" s="225"/>
      <c r="BW137" s="225"/>
      <c r="BX137" s="225"/>
      <c r="BY137" s="226"/>
      <c r="BZ137" s="29">
        <f>SUM(BZ138:BZ143)</f>
        <v>1335700</v>
      </c>
      <c r="CA137" s="29">
        <f>SUM(CA138:CA143)</f>
        <v>8365700</v>
      </c>
      <c r="CC137" s="30"/>
      <c r="CD137" s="224" t="s">
        <v>34</v>
      </c>
      <c r="CE137" s="225"/>
      <c r="CF137" s="225"/>
      <c r="CG137" s="225"/>
      <c r="CH137" s="225"/>
      <c r="CI137" s="226"/>
      <c r="CJ137" s="29">
        <f>SUM(CJ138:CJ143)</f>
        <v>1335700</v>
      </c>
      <c r="CK137" s="29">
        <f>SUM(CK138:CK143)</f>
        <v>8365700</v>
      </c>
      <c r="CM137" s="30"/>
      <c r="CN137" s="224" t="s">
        <v>34</v>
      </c>
      <c r="CO137" s="225"/>
      <c r="CP137" s="225"/>
      <c r="CQ137" s="225"/>
      <c r="CR137" s="225"/>
      <c r="CS137" s="226"/>
      <c r="CT137" s="29">
        <f>SUM(CT138:CT143)</f>
        <v>0</v>
      </c>
      <c r="CU137" s="29">
        <f>SUM(CU138:CU143)</f>
        <v>0</v>
      </c>
      <c r="CW137" s="30"/>
      <c r="CX137" s="224" t="s">
        <v>34</v>
      </c>
      <c r="CY137" s="225"/>
      <c r="CZ137" s="225"/>
      <c r="DA137" s="225"/>
      <c r="DB137" s="225"/>
      <c r="DC137" s="226"/>
      <c r="DD137" s="29">
        <f>SUM(DD138:DD143)</f>
        <v>0</v>
      </c>
      <c r="DE137" s="29">
        <f>SUM(DE138:DE143)</f>
        <v>0</v>
      </c>
    </row>
    <row r="138" spans="1:109" ht="43.35" customHeight="1" outlineLevel="1" x14ac:dyDescent="0.25">
      <c r="A138" s="28"/>
      <c r="B138" s="72"/>
      <c r="C138" s="26" t="s">
        <v>78</v>
      </c>
      <c r="D138" s="76"/>
      <c r="E138" s="53"/>
      <c r="F138" s="24"/>
      <c r="G138" s="73"/>
      <c r="H138" s="22">
        <f>(G138*F138)*19%</f>
        <v>0</v>
      </c>
      <c r="I138" s="15">
        <f t="shared" ref="I138:I143" si="408">(G138*F138)+H138</f>
        <v>0</v>
      </c>
      <c r="J138" s="1"/>
      <c r="K138" s="28"/>
      <c r="L138" s="72"/>
      <c r="M138" s="26" t="s">
        <v>78</v>
      </c>
      <c r="N138" s="76"/>
      <c r="O138" s="53"/>
      <c r="P138" s="24"/>
      <c r="Q138" s="73"/>
      <c r="R138" s="22">
        <f>(Q138*P138)*19%</f>
        <v>0</v>
      </c>
      <c r="S138" s="15">
        <f t="shared" ref="S138:S143" si="409">(Q138*P138)+R138</f>
        <v>0</v>
      </c>
      <c r="T138" s="1"/>
      <c r="U138" s="28"/>
      <c r="V138" s="27" t="s">
        <v>137</v>
      </c>
      <c r="W138" s="26" t="s">
        <v>78</v>
      </c>
      <c r="X138" s="76" t="s">
        <v>80</v>
      </c>
      <c r="Y138" s="53" t="s">
        <v>138</v>
      </c>
      <c r="Z138" s="24">
        <v>1</v>
      </c>
      <c r="AA138" s="73">
        <v>6300000</v>
      </c>
      <c r="AB138" s="22">
        <f>(AA138*Z138)*19%</f>
        <v>1197000</v>
      </c>
      <c r="AC138" s="15">
        <f>(AA138*Z138)+AB138</f>
        <v>7497000</v>
      </c>
      <c r="AD138" s="1"/>
      <c r="AE138" s="28"/>
      <c r="AF138" s="27" t="s">
        <v>137</v>
      </c>
      <c r="AG138" s="26" t="s">
        <v>78</v>
      </c>
      <c r="AH138" s="76" t="s">
        <v>80</v>
      </c>
      <c r="AI138" s="53" t="s">
        <v>138</v>
      </c>
      <c r="AJ138" s="24">
        <v>1</v>
      </c>
      <c r="AK138" s="73">
        <v>6500000</v>
      </c>
      <c r="AL138" s="22">
        <f>(AK138*AJ138)*19%</f>
        <v>1235000</v>
      </c>
      <c r="AM138" s="15">
        <f>(AK138*AJ138)+AL138</f>
        <v>7735000</v>
      </c>
      <c r="AN138" s="1"/>
      <c r="AO138" s="28"/>
      <c r="AP138" s="27" t="s">
        <v>137</v>
      </c>
      <c r="AQ138" s="26" t="s">
        <v>78</v>
      </c>
      <c r="AR138" s="76" t="s">
        <v>80</v>
      </c>
      <c r="AS138" s="53" t="s">
        <v>138</v>
      </c>
      <c r="AT138" s="24">
        <v>1</v>
      </c>
      <c r="AU138" s="73">
        <v>6750000</v>
      </c>
      <c r="AV138" s="22">
        <f>(AU138*AT138)*19%</f>
        <v>1282500</v>
      </c>
      <c r="AW138" s="15">
        <f>(AU138*AT138)+AV138</f>
        <v>8032500</v>
      </c>
      <c r="AX138" s="1"/>
      <c r="AY138" s="28"/>
      <c r="AZ138" s="27" t="s">
        <v>137</v>
      </c>
      <c r="BA138" s="26" t="s">
        <v>78</v>
      </c>
      <c r="BB138" s="76" t="s">
        <v>80</v>
      </c>
      <c r="BC138" s="53" t="s">
        <v>138</v>
      </c>
      <c r="BD138" s="24">
        <v>1</v>
      </c>
      <c r="BE138" s="73">
        <v>7000000</v>
      </c>
      <c r="BF138" s="22">
        <f>(BE138*BD138)*19%</f>
        <v>1330000</v>
      </c>
      <c r="BG138" s="15">
        <f>(BE138*BD138)+BF138</f>
        <v>8330000</v>
      </c>
      <c r="BH138" s="1"/>
      <c r="BI138" s="28"/>
      <c r="BJ138" s="27" t="s">
        <v>137</v>
      </c>
      <c r="BK138" s="26" t="s">
        <v>78</v>
      </c>
      <c r="BL138" s="76" t="s">
        <v>80</v>
      </c>
      <c r="BM138" s="53" t="s">
        <v>138</v>
      </c>
      <c r="BN138" s="24">
        <v>1</v>
      </c>
      <c r="BO138" s="73">
        <v>7030000</v>
      </c>
      <c r="BP138" s="22">
        <f>(BO138*BN138)*19%</f>
        <v>1335700</v>
      </c>
      <c r="BQ138" s="15">
        <f>(BO138*BN138)+BP138</f>
        <v>8365700</v>
      </c>
      <c r="BS138" s="28"/>
      <c r="BT138" s="27" t="s">
        <v>137</v>
      </c>
      <c r="BU138" s="26" t="s">
        <v>78</v>
      </c>
      <c r="BV138" s="76" t="s">
        <v>80</v>
      </c>
      <c r="BW138" s="53" t="s">
        <v>138</v>
      </c>
      <c r="BX138" s="24">
        <v>1</v>
      </c>
      <c r="BY138" s="73">
        <v>7030000</v>
      </c>
      <c r="BZ138" s="22">
        <f>(BY138*BX138)*19%</f>
        <v>1335700</v>
      </c>
      <c r="CA138" s="15">
        <f>(BY138*BX138)+BZ138</f>
        <v>8365700</v>
      </c>
      <c r="CC138" s="28"/>
      <c r="CD138" s="27" t="s">
        <v>137</v>
      </c>
      <c r="CE138" s="26" t="s">
        <v>78</v>
      </c>
      <c r="CF138" s="76" t="s">
        <v>80</v>
      </c>
      <c r="CG138" s="53" t="s">
        <v>138</v>
      </c>
      <c r="CH138" s="24">
        <v>1</v>
      </c>
      <c r="CI138" s="73">
        <v>7030000</v>
      </c>
      <c r="CJ138" s="22">
        <f>(CI138*CH138)*19%</f>
        <v>1335700</v>
      </c>
      <c r="CK138" s="15">
        <f>(CI138*CH138)+CJ138</f>
        <v>8365700</v>
      </c>
      <c r="CM138" s="28"/>
      <c r="CN138" s="72"/>
      <c r="CO138" s="26" t="s">
        <v>78</v>
      </c>
      <c r="CP138" s="76"/>
      <c r="CQ138" s="53"/>
      <c r="CR138" s="24"/>
      <c r="CS138" s="73"/>
      <c r="CT138" s="22">
        <f>(CS138*CR138)*19%</f>
        <v>0</v>
      </c>
      <c r="CU138" s="15">
        <f t="shared" ref="CU138:CU143" si="410">(CS138*CR138)+CT138</f>
        <v>0</v>
      </c>
      <c r="CW138" s="28"/>
      <c r="CX138" s="72"/>
      <c r="CY138" s="26" t="s">
        <v>78</v>
      </c>
      <c r="CZ138" s="76"/>
      <c r="DA138" s="53"/>
      <c r="DB138" s="24"/>
      <c r="DC138" s="73"/>
      <c r="DD138" s="22">
        <f>(DC138*DB138)*19%</f>
        <v>0</v>
      </c>
      <c r="DE138" s="15">
        <f t="shared" ref="DE138:DE143" si="411">(DC138*DB138)+DD138</f>
        <v>0</v>
      </c>
    </row>
    <row r="139" spans="1:109" ht="14.4" outlineLevel="1" x14ac:dyDescent="0.25">
      <c r="A139" s="28"/>
      <c r="B139" s="72"/>
      <c r="C139" s="26" t="s">
        <v>78</v>
      </c>
      <c r="D139" s="26"/>
      <c r="E139" s="53"/>
      <c r="F139" s="24"/>
      <c r="G139" s="73"/>
      <c r="H139" s="22">
        <f t="shared" ref="H139:H143" si="412">(G139*F139)*19%</f>
        <v>0</v>
      </c>
      <c r="I139" s="15">
        <f t="shared" si="408"/>
        <v>0</v>
      </c>
      <c r="J139" s="1"/>
      <c r="K139" s="28"/>
      <c r="L139" s="72"/>
      <c r="M139" s="26" t="s">
        <v>78</v>
      </c>
      <c r="N139" s="26"/>
      <c r="O139" s="53"/>
      <c r="P139" s="24"/>
      <c r="Q139" s="73"/>
      <c r="R139" s="22">
        <f t="shared" ref="R139:R143" si="413">(Q139*P139)*19%</f>
        <v>0</v>
      </c>
      <c r="S139" s="15">
        <f t="shared" si="409"/>
        <v>0</v>
      </c>
      <c r="T139" s="1"/>
      <c r="U139" s="28"/>
      <c r="V139" s="72"/>
      <c r="W139" s="26" t="s">
        <v>78</v>
      </c>
      <c r="X139" s="26"/>
      <c r="Y139" s="53"/>
      <c r="Z139" s="24"/>
      <c r="AA139" s="73"/>
      <c r="AB139" s="22">
        <f t="shared" ref="AB139:AB143" si="414">(AA139*Z139)*19%</f>
        <v>0</v>
      </c>
      <c r="AC139" s="15">
        <f t="shared" ref="AC139:AC143" si="415">(AA139*Z139)+AB139</f>
        <v>0</v>
      </c>
      <c r="AD139" s="1"/>
      <c r="AE139" s="28"/>
      <c r="AF139" s="72"/>
      <c r="AG139" s="26" t="s">
        <v>78</v>
      </c>
      <c r="AH139" s="26"/>
      <c r="AI139" s="53"/>
      <c r="AJ139" s="24"/>
      <c r="AK139" s="73"/>
      <c r="AL139" s="22">
        <f t="shared" ref="AL139:AL143" si="416">(AK139*AJ139)*19%</f>
        <v>0</v>
      </c>
      <c r="AM139" s="15">
        <f t="shared" ref="AM139:AM143" si="417">(AK139*AJ139)+AL139</f>
        <v>0</v>
      </c>
      <c r="AN139" s="1"/>
      <c r="AO139" s="28"/>
      <c r="AP139" s="72"/>
      <c r="AQ139" s="26" t="s">
        <v>78</v>
      </c>
      <c r="AR139" s="26"/>
      <c r="AS139" s="53"/>
      <c r="AT139" s="24"/>
      <c r="AU139" s="73"/>
      <c r="AV139" s="22">
        <f t="shared" ref="AV139:AV143" si="418">(AU139*AT139)*19%</f>
        <v>0</v>
      </c>
      <c r="AW139" s="15">
        <f t="shared" ref="AW139:AW143" si="419">(AU139*AT139)+AV139</f>
        <v>0</v>
      </c>
      <c r="AX139" s="1"/>
      <c r="AY139" s="28"/>
      <c r="AZ139" s="72"/>
      <c r="BA139" s="26" t="s">
        <v>78</v>
      </c>
      <c r="BB139" s="26"/>
      <c r="BC139" s="53"/>
      <c r="BD139" s="24"/>
      <c r="BE139" s="73"/>
      <c r="BF139" s="22">
        <f t="shared" ref="BF139:BF143" si="420">(BE139*BD139)*19%</f>
        <v>0</v>
      </c>
      <c r="BG139" s="15">
        <f t="shared" ref="BG139:BG143" si="421">(BE139*BD139)+BF139</f>
        <v>0</v>
      </c>
      <c r="BH139" s="1"/>
      <c r="BI139" s="28"/>
      <c r="BJ139" s="72"/>
      <c r="BK139" s="26" t="s">
        <v>78</v>
      </c>
      <c r="BL139" s="26"/>
      <c r="BM139" s="53"/>
      <c r="BN139" s="24"/>
      <c r="BO139" s="73"/>
      <c r="BP139" s="22">
        <f t="shared" ref="BP139:BP143" si="422">(BO139*BN139)*19%</f>
        <v>0</v>
      </c>
      <c r="BQ139" s="15">
        <f t="shared" ref="BQ139:BQ143" si="423">(BO139*BN139)+BP139</f>
        <v>0</v>
      </c>
      <c r="BS139" s="28"/>
      <c r="BT139" s="72"/>
      <c r="BU139" s="26" t="s">
        <v>78</v>
      </c>
      <c r="BV139" s="26"/>
      <c r="BW139" s="53"/>
      <c r="BX139" s="24"/>
      <c r="BY139" s="73"/>
      <c r="BZ139" s="22">
        <f t="shared" ref="BZ139:BZ143" si="424">(BY139*BX139)*19%</f>
        <v>0</v>
      </c>
      <c r="CA139" s="15">
        <f t="shared" ref="CA139:CA143" si="425">(BY139*BX139)+BZ139</f>
        <v>0</v>
      </c>
      <c r="CC139" s="28"/>
      <c r="CD139" s="72"/>
      <c r="CE139" s="26" t="s">
        <v>78</v>
      </c>
      <c r="CF139" s="26"/>
      <c r="CG139" s="53"/>
      <c r="CH139" s="24"/>
      <c r="CI139" s="73"/>
      <c r="CJ139" s="22">
        <f t="shared" ref="CJ139:CJ143" si="426">(CI139*CH139)*19%</f>
        <v>0</v>
      </c>
      <c r="CK139" s="15">
        <f t="shared" ref="CK139:CK143" si="427">(CI139*CH139)+CJ139</f>
        <v>0</v>
      </c>
      <c r="CM139" s="28"/>
      <c r="CN139" s="72"/>
      <c r="CO139" s="26" t="s">
        <v>78</v>
      </c>
      <c r="CP139" s="26"/>
      <c r="CQ139" s="53"/>
      <c r="CR139" s="24"/>
      <c r="CS139" s="73"/>
      <c r="CT139" s="22">
        <f t="shared" ref="CT139:CT143" si="428">(CS139*CR139)*19%</f>
        <v>0</v>
      </c>
      <c r="CU139" s="15">
        <f t="shared" si="410"/>
        <v>0</v>
      </c>
      <c r="CW139" s="28"/>
      <c r="CX139" s="72"/>
      <c r="CY139" s="26" t="s">
        <v>78</v>
      </c>
      <c r="CZ139" s="26"/>
      <c r="DA139" s="53"/>
      <c r="DB139" s="24"/>
      <c r="DC139" s="73"/>
      <c r="DD139" s="22">
        <f t="shared" ref="DD139:DD143" si="429">(DC139*DB139)*19%</f>
        <v>0</v>
      </c>
      <c r="DE139" s="15">
        <f t="shared" si="411"/>
        <v>0</v>
      </c>
    </row>
    <row r="140" spans="1:109" ht="15.75" customHeight="1" outlineLevel="1" x14ac:dyDescent="0.25">
      <c r="A140" s="28"/>
      <c r="B140" s="21"/>
      <c r="C140" s="20" t="s">
        <v>78</v>
      </c>
      <c r="D140" s="20"/>
      <c r="E140" s="19"/>
      <c r="F140" s="18"/>
      <c r="G140" s="17"/>
      <c r="H140" s="22">
        <f t="shared" si="412"/>
        <v>0</v>
      </c>
      <c r="I140" s="15">
        <f t="shared" si="408"/>
        <v>0</v>
      </c>
      <c r="J140" s="1"/>
      <c r="K140" s="28"/>
      <c r="L140" s="21"/>
      <c r="M140" s="20" t="s">
        <v>78</v>
      </c>
      <c r="N140" s="20"/>
      <c r="O140" s="19"/>
      <c r="P140" s="18"/>
      <c r="Q140" s="17"/>
      <c r="R140" s="22">
        <f t="shared" si="413"/>
        <v>0</v>
      </c>
      <c r="S140" s="15">
        <f t="shared" si="409"/>
        <v>0</v>
      </c>
      <c r="T140" s="1"/>
      <c r="U140" s="28"/>
      <c r="V140" s="21"/>
      <c r="W140" s="20" t="s">
        <v>78</v>
      </c>
      <c r="X140" s="20"/>
      <c r="Y140" s="19"/>
      <c r="Z140" s="18"/>
      <c r="AA140" s="17"/>
      <c r="AB140" s="22">
        <f t="shared" si="414"/>
        <v>0</v>
      </c>
      <c r="AC140" s="15">
        <f t="shared" si="415"/>
        <v>0</v>
      </c>
      <c r="AD140" s="1"/>
      <c r="AE140" s="28"/>
      <c r="AF140" s="21"/>
      <c r="AG140" s="20" t="s">
        <v>78</v>
      </c>
      <c r="AH140" s="20"/>
      <c r="AI140" s="19"/>
      <c r="AJ140" s="18"/>
      <c r="AK140" s="17"/>
      <c r="AL140" s="22">
        <f t="shared" si="416"/>
        <v>0</v>
      </c>
      <c r="AM140" s="15">
        <f t="shared" si="417"/>
        <v>0</v>
      </c>
      <c r="AN140" s="1"/>
      <c r="AO140" s="28"/>
      <c r="AP140" s="21"/>
      <c r="AQ140" s="20" t="s">
        <v>78</v>
      </c>
      <c r="AR140" s="20"/>
      <c r="AS140" s="19"/>
      <c r="AT140" s="18"/>
      <c r="AU140" s="17"/>
      <c r="AV140" s="22">
        <f t="shared" si="418"/>
        <v>0</v>
      </c>
      <c r="AW140" s="15">
        <f t="shared" si="419"/>
        <v>0</v>
      </c>
      <c r="AX140" s="1"/>
      <c r="AY140" s="28"/>
      <c r="AZ140" s="21"/>
      <c r="BA140" s="20" t="s">
        <v>78</v>
      </c>
      <c r="BB140" s="20"/>
      <c r="BC140" s="19"/>
      <c r="BD140" s="18"/>
      <c r="BE140" s="17"/>
      <c r="BF140" s="22">
        <f t="shared" si="420"/>
        <v>0</v>
      </c>
      <c r="BG140" s="15">
        <f t="shared" si="421"/>
        <v>0</v>
      </c>
      <c r="BH140" s="1"/>
      <c r="BI140" s="28"/>
      <c r="BJ140" s="21"/>
      <c r="BK140" s="20" t="s">
        <v>78</v>
      </c>
      <c r="BL140" s="20"/>
      <c r="BM140" s="19"/>
      <c r="BN140" s="18"/>
      <c r="BO140" s="17"/>
      <c r="BP140" s="22">
        <f t="shared" si="422"/>
        <v>0</v>
      </c>
      <c r="BQ140" s="15">
        <f t="shared" si="423"/>
        <v>0</v>
      </c>
      <c r="BS140" s="28"/>
      <c r="BT140" s="21"/>
      <c r="BU140" s="20" t="s">
        <v>78</v>
      </c>
      <c r="BV140" s="20"/>
      <c r="BW140" s="19"/>
      <c r="BX140" s="18"/>
      <c r="BY140" s="17"/>
      <c r="BZ140" s="22">
        <f t="shared" si="424"/>
        <v>0</v>
      </c>
      <c r="CA140" s="15">
        <f t="shared" si="425"/>
        <v>0</v>
      </c>
      <c r="CC140" s="28"/>
      <c r="CD140" s="21"/>
      <c r="CE140" s="20" t="s">
        <v>78</v>
      </c>
      <c r="CF140" s="20"/>
      <c r="CG140" s="19"/>
      <c r="CH140" s="18"/>
      <c r="CI140" s="17"/>
      <c r="CJ140" s="22">
        <f t="shared" si="426"/>
        <v>0</v>
      </c>
      <c r="CK140" s="15">
        <f t="shared" si="427"/>
        <v>0</v>
      </c>
      <c r="CM140" s="28"/>
      <c r="CN140" s="21"/>
      <c r="CO140" s="20" t="s">
        <v>78</v>
      </c>
      <c r="CP140" s="20"/>
      <c r="CQ140" s="19"/>
      <c r="CR140" s="18"/>
      <c r="CS140" s="17"/>
      <c r="CT140" s="22">
        <f t="shared" si="428"/>
        <v>0</v>
      </c>
      <c r="CU140" s="15">
        <f t="shared" si="410"/>
        <v>0</v>
      </c>
      <c r="CW140" s="28"/>
      <c r="CX140" s="21"/>
      <c r="CY140" s="20" t="s">
        <v>78</v>
      </c>
      <c r="CZ140" s="20"/>
      <c r="DA140" s="19"/>
      <c r="DB140" s="18"/>
      <c r="DC140" s="17"/>
      <c r="DD140" s="22">
        <f t="shared" si="429"/>
        <v>0</v>
      </c>
      <c r="DE140" s="15">
        <f t="shared" si="411"/>
        <v>0</v>
      </c>
    </row>
    <row r="141" spans="1:109" ht="15.75" customHeight="1" outlineLevel="1" x14ac:dyDescent="0.25">
      <c r="A141" s="28"/>
      <c r="B141" s="21"/>
      <c r="C141" s="20" t="s">
        <v>78</v>
      </c>
      <c r="D141" s="20"/>
      <c r="E141" s="19"/>
      <c r="F141" s="18"/>
      <c r="G141" s="17"/>
      <c r="H141" s="22">
        <f t="shared" si="412"/>
        <v>0</v>
      </c>
      <c r="I141" s="15">
        <f t="shared" si="408"/>
        <v>0</v>
      </c>
      <c r="K141" s="28"/>
      <c r="L141" s="21"/>
      <c r="M141" s="20" t="s">
        <v>78</v>
      </c>
      <c r="N141" s="20"/>
      <c r="O141" s="19"/>
      <c r="P141" s="18"/>
      <c r="Q141" s="17"/>
      <c r="R141" s="22">
        <f t="shared" si="413"/>
        <v>0</v>
      </c>
      <c r="S141" s="15">
        <f t="shared" si="409"/>
        <v>0</v>
      </c>
      <c r="U141" s="28"/>
      <c r="V141" s="21"/>
      <c r="W141" s="20" t="s">
        <v>78</v>
      </c>
      <c r="X141" s="20"/>
      <c r="Y141" s="19"/>
      <c r="Z141" s="18"/>
      <c r="AA141" s="17"/>
      <c r="AB141" s="22">
        <f t="shared" si="414"/>
        <v>0</v>
      </c>
      <c r="AC141" s="15">
        <f t="shared" si="415"/>
        <v>0</v>
      </c>
      <c r="AE141" s="28"/>
      <c r="AF141" s="21"/>
      <c r="AG141" s="20" t="s">
        <v>78</v>
      </c>
      <c r="AH141" s="20"/>
      <c r="AI141" s="19"/>
      <c r="AJ141" s="18"/>
      <c r="AK141" s="17"/>
      <c r="AL141" s="22">
        <f t="shared" si="416"/>
        <v>0</v>
      </c>
      <c r="AM141" s="15">
        <f t="shared" si="417"/>
        <v>0</v>
      </c>
      <c r="AO141" s="28"/>
      <c r="AP141" s="21"/>
      <c r="AQ141" s="20" t="s">
        <v>78</v>
      </c>
      <c r="AR141" s="20"/>
      <c r="AS141" s="19"/>
      <c r="AT141" s="18"/>
      <c r="AU141" s="17"/>
      <c r="AV141" s="22">
        <f t="shared" si="418"/>
        <v>0</v>
      </c>
      <c r="AW141" s="15">
        <f t="shared" si="419"/>
        <v>0</v>
      </c>
      <c r="AY141" s="28"/>
      <c r="AZ141" s="21"/>
      <c r="BA141" s="20" t="s">
        <v>78</v>
      </c>
      <c r="BB141" s="20"/>
      <c r="BC141" s="19"/>
      <c r="BD141" s="18"/>
      <c r="BE141" s="17"/>
      <c r="BF141" s="22">
        <f t="shared" si="420"/>
        <v>0</v>
      </c>
      <c r="BG141" s="15">
        <f t="shared" si="421"/>
        <v>0</v>
      </c>
      <c r="BI141" s="28"/>
      <c r="BJ141" s="21"/>
      <c r="BK141" s="20" t="s">
        <v>78</v>
      </c>
      <c r="BL141" s="20"/>
      <c r="BM141" s="19"/>
      <c r="BN141" s="18"/>
      <c r="BO141" s="17"/>
      <c r="BP141" s="22">
        <f t="shared" si="422"/>
        <v>0</v>
      </c>
      <c r="BQ141" s="15">
        <f t="shared" si="423"/>
        <v>0</v>
      </c>
      <c r="BS141" s="28"/>
      <c r="BT141" s="21"/>
      <c r="BU141" s="20" t="s">
        <v>78</v>
      </c>
      <c r="BV141" s="20"/>
      <c r="BW141" s="19"/>
      <c r="BX141" s="18"/>
      <c r="BY141" s="17"/>
      <c r="BZ141" s="22">
        <f t="shared" si="424"/>
        <v>0</v>
      </c>
      <c r="CA141" s="15">
        <f t="shared" si="425"/>
        <v>0</v>
      </c>
      <c r="CC141" s="28"/>
      <c r="CD141" s="21"/>
      <c r="CE141" s="20" t="s">
        <v>78</v>
      </c>
      <c r="CF141" s="20"/>
      <c r="CG141" s="19"/>
      <c r="CH141" s="18"/>
      <c r="CI141" s="17"/>
      <c r="CJ141" s="22">
        <f t="shared" si="426"/>
        <v>0</v>
      </c>
      <c r="CK141" s="15">
        <f t="shared" si="427"/>
        <v>0</v>
      </c>
      <c r="CM141" s="28"/>
      <c r="CN141" s="21"/>
      <c r="CO141" s="20" t="s">
        <v>78</v>
      </c>
      <c r="CP141" s="20"/>
      <c r="CQ141" s="19"/>
      <c r="CR141" s="18"/>
      <c r="CS141" s="17"/>
      <c r="CT141" s="22">
        <f t="shared" si="428"/>
        <v>0</v>
      </c>
      <c r="CU141" s="15">
        <f t="shared" si="410"/>
        <v>0</v>
      </c>
      <c r="CW141" s="28"/>
      <c r="CX141" s="21"/>
      <c r="CY141" s="20" t="s">
        <v>78</v>
      </c>
      <c r="CZ141" s="20"/>
      <c r="DA141" s="19"/>
      <c r="DB141" s="18"/>
      <c r="DC141" s="17"/>
      <c r="DD141" s="22">
        <f t="shared" si="429"/>
        <v>0</v>
      </c>
      <c r="DE141" s="15">
        <f t="shared" si="411"/>
        <v>0</v>
      </c>
    </row>
    <row r="142" spans="1:109" ht="15.75" customHeight="1" outlineLevel="1" x14ac:dyDescent="0.25">
      <c r="A142" s="28"/>
      <c r="B142" s="21"/>
      <c r="C142" s="20" t="s">
        <v>78</v>
      </c>
      <c r="D142" s="20"/>
      <c r="E142" s="19"/>
      <c r="F142" s="18"/>
      <c r="G142" s="17"/>
      <c r="H142" s="22">
        <f t="shared" si="412"/>
        <v>0</v>
      </c>
      <c r="I142" s="15">
        <f t="shared" si="408"/>
        <v>0</v>
      </c>
      <c r="K142" s="28"/>
      <c r="L142" s="21"/>
      <c r="M142" s="20" t="s">
        <v>78</v>
      </c>
      <c r="N142" s="20"/>
      <c r="O142" s="19"/>
      <c r="P142" s="18"/>
      <c r="Q142" s="17"/>
      <c r="R142" s="22">
        <f t="shared" si="413"/>
        <v>0</v>
      </c>
      <c r="S142" s="15">
        <f t="shared" si="409"/>
        <v>0</v>
      </c>
      <c r="U142" s="28"/>
      <c r="V142" s="21"/>
      <c r="W142" s="20" t="s">
        <v>78</v>
      </c>
      <c r="X142" s="20"/>
      <c r="Y142" s="19"/>
      <c r="Z142" s="18"/>
      <c r="AA142" s="17"/>
      <c r="AB142" s="22">
        <f t="shared" si="414"/>
        <v>0</v>
      </c>
      <c r="AC142" s="15">
        <f t="shared" si="415"/>
        <v>0</v>
      </c>
      <c r="AE142" s="28"/>
      <c r="AF142" s="21"/>
      <c r="AG142" s="20" t="s">
        <v>78</v>
      </c>
      <c r="AH142" s="20"/>
      <c r="AI142" s="19"/>
      <c r="AJ142" s="18"/>
      <c r="AK142" s="17"/>
      <c r="AL142" s="22">
        <f t="shared" si="416"/>
        <v>0</v>
      </c>
      <c r="AM142" s="15">
        <f t="shared" si="417"/>
        <v>0</v>
      </c>
      <c r="AO142" s="28"/>
      <c r="AP142" s="21"/>
      <c r="AQ142" s="20" t="s">
        <v>78</v>
      </c>
      <c r="AR142" s="20"/>
      <c r="AS142" s="19"/>
      <c r="AT142" s="18"/>
      <c r="AU142" s="17"/>
      <c r="AV142" s="22">
        <f t="shared" si="418"/>
        <v>0</v>
      </c>
      <c r="AW142" s="15">
        <f t="shared" si="419"/>
        <v>0</v>
      </c>
      <c r="AY142" s="28"/>
      <c r="AZ142" s="21"/>
      <c r="BA142" s="20" t="s">
        <v>78</v>
      </c>
      <c r="BB142" s="20"/>
      <c r="BC142" s="19"/>
      <c r="BD142" s="18"/>
      <c r="BE142" s="17"/>
      <c r="BF142" s="22">
        <f t="shared" si="420"/>
        <v>0</v>
      </c>
      <c r="BG142" s="15">
        <f t="shared" si="421"/>
        <v>0</v>
      </c>
      <c r="BI142" s="28"/>
      <c r="BJ142" s="21"/>
      <c r="BK142" s="20" t="s">
        <v>78</v>
      </c>
      <c r="BL142" s="20"/>
      <c r="BM142" s="19"/>
      <c r="BN142" s="18"/>
      <c r="BO142" s="17"/>
      <c r="BP142" s="22">
        <f t="shared" si="422"/>
        <v>0</v>
      </c>
      <c r="BQ142" s="15">
        <f t="shared" si="423"/>
        <v>0</v>
      </c>
      <c r="BS142" s="28"/>
      <c r="BT142" s="21"/>
      <c r="BU142" s="20" t="s">
        <v>78</v>
      </c>
      <c r="BV142" s="20"/>
      <c r="BW142" s="19"/>
      <c r="BX142" s="18"/>
      <c r="BY142" s="17"/>
      <c r="BZ142" s="22">
        <f t="shared" si="424"/>
        <v>0</v>
      </c>
      <c r="CA142" s="15">
        <f t="shared" si="425"/>
        <v>0</v>
      </c>
      <c r="CC142" s="28"/>
      <c r="CD142" s="21"/>
      <c r="CE142" s="20" t="s">
        <v>78</v>
      </c>
      <c r="CF142" s="20"/>
      <c r="CG142" s="19"/>
      <c r="CH142" s="18"/>
      <c r="CI142" s="17"/>
      <c r="CJ142" s="22">
        <f t="shared" si="426"/>
        <v>0</v>
      </c>
      <c r="CK142" s="15">
        <f t="shared" si="427"/>
        <v>0</v>
      </c>
      <c r="CM142" s="28"/>
      <c r="CN142" s="21"/>
      <c r="CO142" s="20" t="s">
        <v>78</v>
      </c>
      <c r="CP142" s="20"/>
      <c r="CQ142" s="19"/>
      <c r="CR142" s="18"/>
      <c r="CS142" s="17"/>
      <c r="CT142" s="22">
        <f t="shared" si="428"/>
        <v>0</v>
      </c>
      <c r="CU142" s="15">
        <f t="shared" si="410"/>
        <v>0</v>
      </c>
      <c r="CW142" s="28"/>
      <c r="CX142" s="21"/>
      <c r="CY142" s="20" t="s">
        <v>78</v>
      </c>
      <c r="CZ142" s="20"/>
      <c r="DA142" s="19"/>
      <c r="DB142" s="18"/>
      <c r="DC142" s="17"/>
      <c r="DD142" s="22">
        <f t="shared" si="429"/>
        <v>0</v>
      </c>
      <c r="DE142" s="15">
        <f t="shared" si="411"/>
        <v>0</v>
      </c>
    </row>
    <row r="143" spans="1:109" ht="15.75" customHeight="1" outlineLevel="1" thickBot="1" x14ac:dyDescent="0.3">
      <c r="A143" s="32"/>
      <c r="B143" s="31"/>
      <c r="C143" s="20" t="s">
        <v>78</v>
      </c>
      <c r="D143" s="20"/>
      <c r="E143" s="19"/>
      <c r="F143" s="18"/>
      <c r="G143" s="17"/>
      <c r="H143" s="22">
        <f t="shared" si="412"/>
        <v>0</v>
      </c>
      <c r="I143" s="15">
        <f t="shared" si="408"/>
        <v>0</v>
      </c>
      <c r="K143" s="32"/>
      <c r="L143" s="31"/>
      <c r="M143" s="20" t="s">
        <v>78</v>
      </c>
      <c r="N143" s="20"/>
      <c r="O143" s="19"/>
      <c r="P143" s="18"/>
      <c r="Q143" s="17"/>
      <c r="R143" s="22">
        <f t="shared" si="413"/>
        <v>0</v>
      </c>
      <c r="S143" s="15">
        <f t="shared" si="409"/>
        <v>0</v>
      </c>
      <c r="U143" s="32"/>
      <c r="V143" s="31"/>
      <c r="W143" s="20" t="s">
        <v>78</v>
      </c>
      <c r="X143" s="20"/>
      <c r="Y143" s="19"/>
      <c r="Z143" s="18"/>
      <c r="AA143" s="17"/>
      <c r="AB143" s="22">
        <f t="shared" si="414"/>
        <v>0</v>
      </c>
      <c r="AC143" s="15">
        <f t="shared" si="415"/>
        <v>0</v>
      </c>
      <c r="AE143" s="32"/>
      <c r="AF143" s="31"/>
      <c r="AG143" s="20" t="s">
        <v>78</v>
      </c>
      <c r="AH143" s="20"/>
      <c r="AI143" s="19"/>
      <c r="AJ143" s="18"/>
      <c r="AK143" s="17"/>
      <c r="AL143" s="22">
        <f t="shared" si="416"/>
        <v>0</v>
      </c>
      <c r="AM143" s="15">
        <f t="shared" si="417"/>
        <v>0</v>
      </c>
      <c r="AO143" s="32"/>
      <c r="AP143" s="31"/>
      <c r="AQ143" s="20" t="s">
        <v>78</v>
      </c>
      <c r="AR143" s="20"/>
      <c r="AS143" s="19"/>
      <c r="AT143" s="18"/>
      <c r="AU143" s="17"/>
      <c r="AV143" s="22">
        <f t="shared" si="418"/>
        <v>0</v>
      </c>
      <c r="AW143" s="15">
        <f t="shared" si="419"/>
        <v>0</v>
      </c>
      <c r="AY143" s="32"/>
      <c r="AZ143" s="31"/>
      <c r="BA143" s="20" t="s">
        <v>78</v>
      </c>
      <c r="BB143" s="20"/>
      <c r="BC143" s="19"/>
      <c r="BD143" s="18"/>
      <c r="BE143" s="17"/>
      <c r="BF143" s="22">
        <f t="shared" si="420"/>
        <v>0</v>
      </c>
      <c r="BG143" s="15">
        <f t="shared" si="421"/>
        <v>0</v>
      </c>
      <c r="BI143" s="32"/>
      <c r="BJ143" s="31"/>
      <c r="BK143" s="20" t="s">
        <v>78</v>
      </c>
      <c r="BL143" s="20"/>
      <c r="BM143" s="19"/>
      <c r="BN143" s="18"/>
      <c r="BO143" s="17"/>
      <c r="BP143" s="22">
        <f t="shared" si="422"/>
        <v>0</v>
      </c>
      <c r="BQ143" s="15">
        <f t="shared" si="423"/>
        <v>0</v>
      </c>
      <c r="BS143" s="32"/>
      <c r="BT143" s="31"/>
      <c r="BU143" s="20" t="s">
        <v>78</v>
      </c>
      <c r="BV143" s="20"/>
      <c r="BW143" s="19"/>
      <c r="BX143" s="18"/>
      <c r="BY143" s="17"/>
      <c r="BZ143" s="22">
        <f t="shared" si="424"/>
        <v>0</v>
      </c>
      <c r="CA143" s="15">
        <f t="shared" si="425"/>
        <v>0</v>
      </c>
      <c r="CC143" s="32"/>
      <c r="CD143" s="31"/>
      <c r="CE143" s="20" t="s">
        <v>78</v>
      </c>
      <c r="CF143" s="20"/>
      <c r="CG143" s="19"/>
      <c r="CH143" s="18"/>
      <c r="CI143" s="17"/>
      <c r="CJ143" s="22">
        <f t="shared" si="426"/>
        <v>0</v>
      </c>
      <c r="CK143" s="15">
        <f t="shared" si="427"/>
        <v>0</v>
      </c>
      <c r="CM143" s="32"/>
      <c r="CN143" s="31"/>
      <c r="CO143" s="20" t="s">
        <v>78</v>
      </c>
      <c r="CP143" s="20"/>
      <c r="CQ143" s="19"/>
      <c r="CR143" s="18"/>
      <c r="CS143" s="17"/>
      <c r="CT143" s="22">
        <f t="shared" si="428"/>
        <v>0</v>
      </c>
      <c r="CU143" s="15">
        <f t="shared" si="410"/>
        <v>0</v>
      </c>
      <c r="CW143" s="32"/>
      <c r="CX143" s="31"/>
      <c r="CY143" s="20" t="s">
        <v>78</v>
      </c>
      <c r="CZ143" s="20"/>
      <c r="DA143" s="19"/>
      <c r="DB143" s="18"/>
      <c r="DC143" s="17"/>
      <c r="DD143" s="22">
        <f t="shared" si="429"/>
        <v>0</v>
      </c>
      <c r="DE143" s="15">
        <f t="shared" si="411"/>
        <v>0</v>
      </c>
    </row>
    <row r="144" spans="1:109" ht="15.75" customHeight="1" outlineLevel="1" thickBot="1" x14ac:dyDescent="0.3">
      <c r="A144" s="30"/>
      <c r="B144" s="224" t="s">
        <v>35</v>
      </c>
      <c r="C144" s="225"/>
      <c r="D144" s="225"/>
      <c r="E144" s="225"/>
      <c r="F144" s="225"/>
      <c r="G144" s="226"/>
      <c r="H144" s="29">
        <f>SUM(H145:H150)</f>
        <v>0</v>
      </c>
      <c r="I144" s="29">
        <f>SUM(I145:I150)</f>
        <v>0</v>
      </c>
      <c r="K144" s="30"/>
      <c r="L144" s="224" t="s">
        <v>35</v>
      </c>
      <c r="M144" s="225"/>
      <c r="N144" s="225"/>
      <c r="O144" s="225"/>
      <c r="P144" s="225"/>
      <c r="Q144" s="226"/>
      <c r="R144" s="29">
        <f>SUM(R145:R150)</f>
        <v>0</v>
      </c>
      <c r="S144" s="29">
        <f>SUM(S145:S150)</f>
        <v>0</v>
      </c>
      <c r="U144" s="30"/>
      <c r="V144" s="224" t="s">
        <v>35</v>
      </c>
      <c r="W144" s="225"/>
      <c r="X144" s="225"/>
      <c r="Y144" s="225"/>
      <c r="Z144" s="225"/>
      <c r="AA144" s="226"/>
      <c r="AB144" s="29">
        <f>SUM(AB145:AB150)</f>
        <v>245670</v>
      </c>
      <c r="AC144" s="29">
        <f>SUM(AC145:AC150)</f>
        <v>1538670</v>
      </c>
      <c r="AE144" s="30"/>
      <c r="AF144" s="224" t="s">
        <v>35</v>
      </c>
      <c r="AG144" s="225"/>
      <c r="AH144" s="225"/>
      <c r="AI144" s="225"/>
      <c r="AJ144" s="225"/>
      <c r="AK144" s="226"/>
      <c r="AL144" s="29">
        <f>SUM(AL145:AL150)</f>
        <v>264100</v>
      </c>
      <c r="AM144" s="29">
        <f>SUM(AM145:AM150)</f>
        <v>1654100</v>
      </c>
      <c r="AO144" s="30"/>
      <c r="AP144" s="224" t="s">
        <v>35</v>
      </c>
      <c r="AQ144" s="225"/>
      <c r="AR144" s="225"/>
      <c r="AS144" s="225"/>
      <c r="AT144" s="225"/>
      <c r="AU144" s="226"/>
      <c r="AV144" s="29">
        <f>SUM(AV145:AV150)</f>
        <v>370500</v>
      </c>
      <c r="AW144" s="29">
        <f>SUM(AW145:AW150)</f>
        <v>2320500</v>
      </c>
      <c r="AY144" s="30"/>
      <c r="AZ144" s="224" t="s">
        <v>35</v>
      </c>
      <c r="BA144" s="225"/>
      <c r="BB144" s="225"/>
      <c r="BC144" s="225"/>
      <c r="BD144" s="225"/>
      <c r="BE144" s="226"/>
      <c r="BF144" s="29">
        <f>SUM(BF145:BF150)</f>
        <v>581400</v>
      </c>
      <c r="BG144" s="29">
        <f>SUM(BG145:BG150)</f>
        <v>3641400</v>
      </c>
      <c r="BI144" s="30"/>
      <c r="BJ144" s="224" t="s">
        <v>35</v>
      </c>
      <c r="BK144" s="225"/>
      <c r="BL144" s="225"/>
      <c r="BM144" s="225"/>
      <c r="BN144" s="225"/>
      <c r="BO144" s="226"/>
      <c r="BP144" s="29">
        <f>SUM(BP145:BP150)</f>
        <v>621300</v>
      </c>
      <c r="BQ144" s="29">
        <f>SUM(BQ145:BQ150)</f>
        <v>3891300</v>
      </c>
      <c r="BS144" s="30"/>
      <c r="BT144" s="224" t="s">
        <v>35</v>
      </c>
      <c r="BU144" s="225"/>
      <c r="BV144" s="225"/>
      <c r="BW144" s="225"/>
      <c r="BX144" s="225"/>
      <c r="BY144" s="226"/>
      <c r="BZ144" s="29">
        <f>SUM(BZ145:BZ150)</f>
        <v>621300</v>
      </c>
      <c r="CA144" s="29">
        <f>SUM(CA145:CA150)</f>
        <v>3891300</v>
      </c>
      <c r="CC144" s="30"/>
      <c r="CD144" s="224" t="s">
        <v>35</v>
      </c>
      <c r="CE144" s="225"/>
      <c r="CF144" s="225"/>
      <c r="CG144" s="225"/>
      <c r="CH144" s="225"/>
      <c r="CI144" s="226"/>
      <c r="CJ144" s="29">
        <f>SUM(CJ145:CJ150)</f>
        <v>621300</v>
      </c>
      <c r="CK144" s="29">
        <f>SUM(CK145:CK150)</f>
        <v>3891300</v>
      </c>
      <c r="CM144" s="30"/>
      <c r="CN144" s="224" t="s">
        <v>35</v>
      </c>
      <c r="CO144" s="225"/>
      <c r="CP144" s="225"/>
      <c r="CQ144" s="225"/>
      <c r="CR144" s="225"/>
      <c r="CS144" s="226"/>
      <c r="CT144" s="29">
        <f>SUM(CT145:CT150)</f>
        <v>0</v>
      </c>
      <c r="CU144" s="29">
        <f>SUM(CU145:CU150)</f>
        <v>0</v>
      </c>
      <c r="CW144" s="30"/>
      <c r="CX144" s="224" t="s">
        <v>35</v>
      </c>
      <c r="CY144" s="225"/>
      <c r="CZ144" s="225"/>
      <c r="DA144" s="225"/>
      <c r="DB144" s="225"/>
      <c r="DC144" s="226"/>
      <c r="DD144" s="29">
        <f>SUM(DD145:DD150)</f>
        <v>0</v>
      </c>
      <c r="DE144" s="29">
        <f>SUM(DE145:DE150)</f>
        <v>0</v>
      </c>
    </row>
    <row r="145" spans="1:109" ht="15.75" customHeight="1" outlineLevel="1" x14ac:dyDescent="0.25">
      <c r="A145" s="28"/>
      <c r="B145" s="27"/>
      <c r="C145" s="26" t="s">
        <v>78</v>
      </c>
      <c r="D145" s="26"/>
      <c r="E145" s="25"/>
      <c r="F145" s="24"/>
      <c r="G145" s="23"/>
      <c r="H145" s="22">
        <f>(G145*F145)*19%</f>
        <v>0</v>
      </c>
      <c r="I145" s="15">
        <f t="shared" ref="I145:I150" si="430">(G145*F145)+H145</f>
        <v>0</v>
      </c>
      <c r="K145" s="28"/>
      <c r="L145" s="27"/>
      <c r="M145" s="26" t="s">
        <v>78</v>
      </c>
      <c r="N145" s="26"/>
      <c r="O145" s="25"/>
      <c r="P145" s="24"/>
      <c r="Q145" s="23"/>
      <c r="R145" s="22">
        <f>(Q145*P145)*19%</f>
        <v>0</v>
      </c>
      <c r="S145" s="15">
        <f t="shared" ref="S145:S150" si="431">(Q145*P145)+R145</f>
        <v>0</v>
      </c>
      <c r="U145" s="28"/>
      <c r="V145" s="27" t="s">
        <v>139</v>
      </c>
      <c r="W145" s="26" t="s">
        <v>78</v>
      </c>
      <c r="X145" s="26" t="s">
        <v>80</v>
      </c>
      <c r="Y145" s="25" t="s">
        <v>116</v>
      </c>
      <c r="Z145" s="24">
        <v>1</v>
      </c>
      <c r="AA145" s="23">
        <v>350000</v>
      </c>
      <c r="AB145" s="22">
        <f>(AA145*Z145)*19%</f>
        <v>66500</v>
      </c>
      <c r="AC145" s="15">
        <f t="shared" ref="AC145:AC150" si="432">(AA145*Z145)+AB145</f>
        <v>416500</v>
      </c>
      <c r="AE145" s="28"/>
      <c r="AF145" s="27" t="s">
        <v>139</v>
      </c>
      <c r="AG145" s="26" t="s">
        <v>78</v>
      </c>
      <c r="AH145" s="26" t="s">
        <v>80</v>
      </c>
      <c r="AI145" s="25" t="s">
        <v>116</v>
      </c>
      <c r="AJ145" s="24">
        <v>1</v>
      </c>
      <c r="AK145" s="23">
        <v>370000</v>
      </c>
      <c r="AL145" s="22">
        <f>(AK145*AJ145)*19%</f>
        <v>70300</v>
      </c>
      <c r="AM145" s="15">
        <f t="shared" ref="AM145:AM147" si="433">(AK145*AJ145)+AL145</f>
        <v>440300</v>
      </c>
      <c r="AO145" s="28"/>
      <c r="AP145" s="27" t="s">
        <v>139</v>
      </c>
      <c r="AQ145" s="26" t="s">
        <v>78</v>
      </c>
      <c r="AR145" s="26" t="s">
        <v>80</v>
      </c>
      <c r="AS145" s="25" t="s">
        <v>116</v>
      </c>
      <c r="AT145" s="24">
        <v>2</v>
      </c>
      <c r="AU145" s="23">
        <v>390000</v>
      </c>
      <c r="AV145" s="22">
        <f>(AU145*AT145)*19%</f>
        <v>148200</v>
      </c>
      <c r="AW145" s="15">
        <f t="shared" ref="AW145:AW147" si="434">(AU145*AT145)+AV145</f>
        <v>928200</v>
      </c>
      <c r="AY145" s="28"/>
      <c r="AZ145" s="27" t="s">
        <v>139</v>
      </c>
      <c r="BA145" s="26" t="s">
        <v>78</v>
      </c>
      <c r="BB145" s="26" t="s">
        <v>80</v>
      </c>
      <c r="BC145" s="25" t="s">
        <v>116</v>
      </c>
      <c r="BD145" s="24">
        <v>3</v>
      </c>
      <c r="BE145" s="23">
        <v>400000</v>
      </c>
      <c r="BF145" s="22">
        <f>(BE145*BD145)*19%</f>
        <v>228000</v>
      </c>
      <c r="BG145" s="15">
        <f t="shared" ref="BG145:BG147" si="435">(BE145*BD145)+BF145</f>
        <v>1428000</v>
      </c>
      <c r="BI145" s="28"/>
      <c r="BJ145" s="27" t="s">
        <v>139</v>
      </c>
      <c r="BK145" s="26" t="s">
        <v>78</v>
      </c>
      <c r="BL145" s="26" t="s">
        <v>80</v>
      </c>
      <c r="BM145" s="25" t="s">
        <v>116</v>
      </c>
      <c r="BN145" s="24">
        <v>3</v>
      </c>
      <c r="BO145" s="23">
        <v>420000</v>
      </c>
      <c r="BP145" s="22">
        <f>(BO145*BN145)*19%</f>
        <v>239400</v>
      </c>
      <c r="BQ145" s="15">
        <f t="shared" ref="BQ145:BQ147" si="436">(BO145*BN145)+BP145</f>
        <v>1499400</v>
      </c>
      <c r="BS145" s="28"/>
      <c r="BT145" s="27" t="s">
        <v>139</v>
      </c>
      <c r="BU145" s="26" t="s">
        <v>78</v>
      </c>
      <c r="BV145" s="26" t="s">
        <v>80</v>
      </c>
      <c r="BW145" s="25" t="s">
        <v>116</v>
      </c>
      <c r="BX145" s="24">
        <v>3</v>
      </c>
      <c r="BY145" s="23">
        <v>420000</v>
      </c>
      <c r="BZ145" s="22">
        <f>(BY145*BX145)*19%</f>
        <v>239400</v>
      </c>
      <c r="CA145" s="15">
        <f t="shared" ref="CA145:CA147" si="437">(BY145*BX145)+BZ145</f>
        <v>1499400</v>
      </c>
      <c r="CC145" s="28"/>
      <c r="CD145" s="27" t="s">
        <v>139</v>
      </c>
      <c r="CE145" s="26" t="s">
        <v>78</v>
      </c>
      <c r="CF145" s="26" t="s">
        <v>80</v>
      </c>
      <c r="CG145" s="25" t="s">
        <v>116</v>
      </c>
      <c r="CH145" s="24">
        <v>3</v>
      </c>
      <c r="CI145" s="23">
        <v>420000</v>
      </c>
      <c r="CJ145" s="22">
        <f>(CI145*CH145)*19%</f>
        <v>239400</v>
      </c>
      <c r="CK145" s="15">
        <f t="shared" ref="CK145:CK147" si="438">(CI145*CH145)+CJ145</f>
        <v>1499400</v>
      </c>
      <c r="CM145" s="28"/>
      <c r="CN145" s="27"/>
      <c r="CO145" s="26" t="s">
        <v>78</v>
      </c>
      <c r="CP145" s="26"/>
      <c r="CQ145" s="25"/>
      <c r="CR145" s="24"/>
      <c r="CS145" s="23"/>
      <c r="CT145" s="22">
        <f>(CS145*CR145)*19%</f>
        <v>0</v>
      </c>
      <c r="CU145" s="15">
        <f t="shared" ref="CU145:CU150" si="439">(CS145*CR145)+CT145</f>
        <v>0</v>
      </c>
      <c r="CW145" s="28"/>
      <c r="CX145" s="27"/>
      <c r="CY145" s="26" t="s">
        <v>78</v>
      </c>
      <c r="CZ145" s="26"/>
      <c r="DA145" s="25"/>
      <c r="DB145" s="24"/>
      <c r="DC145" s="23"/>
      <c r="DD145" s="22">
        <f>(DC145*DB145)*19%</f>
        <v>0</v>
      </c>
      <c r="DE145" s="15">
        <f t="shared" ref="DE145:DE150" si="440">(DC145*DB145)+DD145</f>
        <v>0</v>
      </c>
    </row>
    <row r="146" spans="1:109" ht="15.75" customHeight="1" outlineLevel="1" x14ac:dyDescent="0.25">
      <c r="A146" s="28"/>
      <c r="B146" s="21"/>
      <c r="C146" s="20" t="s">
        <v>78</v>
      </c>
      <c r="D146" s="20"/>
      <c r="E146" s="19"/>
      <c r="F146" s="18"/>
      <c r="G146" s="17"/>
      <c r="H146" s="22">
        <f t="shared" ref="H146:H150" si="441">(G146*F146)*19%</f>
        <v>0</v>
      </c>
      <c r="I146" s="15">
        <f t="shared" si="430"/>
        <v>0</v>
      </c>
      <c r="K146" s="28"/>
      <c r="L146" s="21"/>
      <c r="M146" s="20" t="s">
        <v>78</v>
      </c>
      <c r="N146" s="20"/>
      <c r="O146" s="19"/>
      <c r="P146" s="18"/>
      <c r="Q146" s="17"/>
      <c r="R146" s="22">
        <f t="shared" ref="R146:R150" si="442">(Q146*P146)*19%</f>
        <v>0</v>
      </c>
      <c r="S146" s="15">
        <f t="shared" si="431"/>
        <v>0</v>
      </c>
      <c r="U146" s="28"/>
      <c r="V146" s="21" t="s">
        <v>140</v>
      </c>
      <c r="W146" s="20" t="s">
        <v>78</v>
      </c>
      <c r="X146" s="20" t="s">
        <v>80</v>
      </c>
      <c r="Y146" s="19" t="s">
        <v>84</v>
      </c>
      <c r="Z146" s="18">
        <v>1</v>
      </c>
      <c r="AA146" s="17">
        <v>243000</v>
      </c>
      <c r="AB146" s="22">
        <f t="shared" ref="AB146:AB150" si="443">(AA146*Z146)*19%</f>
        <v>46170</v>
      </c>
      <c r="AC146" s="15">
        <f t="shared" si="432"/>
        <v>289170</v>
      </c>
      <c r="AE146" s="28"/>
      <c r="AF146" s="21" t="s">
        <v>140</v>
      </c>
      <c r="AG146" s="20" t="s">
        <v>78</v>
      </c>
      <c r="AH146" s="20" t="s">
        <v>80</v>
      </c>
      <c r="AI146" s="19" t="s">
        <v>84</v>
      </c>
      <c r="AJ146" s="18">
        <v>1</v>
      </c>
      <c r="AK146" s="17">
        <v>270000</v>
      </c>
      <c r="AL146" s="22">
        <f t="shared" ref="AL146:AL147" si="444">(AK146*AJ146)*19%</f>
        <v>51300</v>
      </c>
      <c r="AM146" s="15">
        <f t="shared" si="433"/>
        <v>321300</v>
      </c>
      <c r="AO146" s="28"/>
      <c r="AP146" s="21" t="s">
        <v>140</v>
      </c>
      <c r="AQ146" s="20" t="s">
        <v>78</v>
      </c>
      <c r="AR146" s="20" t="s">
        <v>80</v>
      </c>
      <c r="AS146" s="19" t="s">
        <v>84</v>
      </c>
      <c r="AT146" s="18">
        <v>2</v>
      </c>
      <c r="AU146" s="17">
        <v>290000</v>
      </c>
      <c r="AV146" s="22">
        <f t="shared" ref="AV146:AV147" si="445">(AU146*AT146)*19%</f>
        <v>110200</v>
      </c>
      <c r="AW146" s="15">
        <f t="shared" si="434"/>
        <v>690200</v>
      </c>
      <c r="AY146" s="28"/>
      <c r="AZ146" s="21" t="s">
        <v>140</v>
      </c>
      <c r="BA146" s="20" t="s">
        <v>78</v>
      </c>
      <c r="BB146" s="20" t="s">
        <v>80</v>
      </c>
      <c r="BC146" s="19" t="s">
        <v>84</v>
      </c>
      <c r="BD146" s="18">
        <v>3</v>
      </c>
      <c r="BE146" s="17">
        <v>300000</v>
      </c>
      <c r="BF146" s="22">
        <f t="shared" ref="BF146:BF147" si="446">(BE146*BD146)*19%</f>
        <v>171000</v>
      </c>
      <c r="BG146" s="15">
        <f t="shared" si="435"/>
        <v>1071000</v>
      </c>
      <c r="BI146" s="28"/>
      <c r="BJ146" s="21" t="s">
        <v>140</v>
      </c>
      <c r="BK146" s="20" t="s">
        <v>78</v>
      </c>
      <c r="BL146" s="20" t="s">
        <v>80</v>
      </c>
      <c r="BM146" s="19" t="s">
        <v>84</v>
      </c>
      <c r="BN146" s="18">
        <v>3</v>
      </c>
      <c r="BO146" s="17">
        <v>320000</v>
      </c>
      <c r="BP146" s="22">
        <f t="shared" ref="BP146:BP147" si="447">(BO146*BN146)*19%</f>
        <v>182400</v>
      </c>
      <c r="BQ146" s="15">
        <f t="shared" si="436"/>
        <v>1142400</v>
      </c>
      <c r="BS146" s="28"/>
      <c r="BT146" s="21" t="s">
        <v>140</v>
      </c>
      <c r="BU146" s="20" t="s">
        <v>78</v>
      </c>
      <c r="BV146" s="20" t="s">
        <v>80</v>
      </c>
      <c r="BW146" s="19" t="s">
        <v>84</v>
      </c>
      <c r="BX146" s="18">
        <v>3</v>
      </c>
      <c r="BY146" s="17">
        <v>320000</v>
      </c>
      <c r="BZ146" s="22">
        <f t="shared" ref="BZ146:BZ147" si="448">(BY146*BX146)*19%</f>
        <v>182400</v>
      </c>
      <c r="CA146" s="15">
        <f t="shared" si="437"/>
        <v>1142400</v>
      </c>
      <c r="CC146" s="28"/>
      <c r="CD146" s="21" t="s">
        <v>140</v>
      </c>
      <c r="CE146" s="20" t="s">
        <v>78</v>
      </c>
      <c r="CF146" s="20" t="s">
        <v>80</v>
      </c>
      <c r="CG146" s="19" t="s">
        <v>84</v>
      </c>
      <c r="CH146" s="18">
        <v>3</v>
      </c>
      <c r="CI146" s="17">
        <v>320000</v>
      </c>
      <c r="CJ146" s="22">
        <f t="shared" ref="CJ146:CJ147" si="449">(CI146*CH146)*19%</f>
        <v>182400</v>
      </c>
      <c r="CK146" s="15">
        <f t="shared" si="438"/>
        <v>1142400</v>
      </c>
      <c r="CM146" s="28"/>
      <c r="CN146" s="21"/>
      <c r="CO146" s="20" t="s">
        <v>78</v>
      </c>
      <c r="CP146" s="20"/>
      <c r="CQ146" s="19"/>
      <c r="CR146" s="18"/>
      <c r="CS146" s="17"/>
      <c r="CT146" s="22">
        <f t="shared" ref="CT146:CT150" si="450">(CS146*CR146)*19%</f>
        <v>0</v>
      </c>
      <c r="CU146" s="15">
        <f t="shared" si="439"/>
        <v>0</v>
      </c>
      <c r="CW146" s="28"/>
      <c r="CX146" s="21"/>
      <c r="CY146" s="20" t="s">
        <v>78</v>
      </c>
      <c r="CZ146" s="20"/>
      <c r="DA146" s="19"/>
      <c r="DB146" s="18"/>
      <c r="DC146" s="17"/>
      <c r="DD146" s="22">
        <f t="shared" ref="DD146:DD150" si="451">(DC146*DB146)*19%</f>
        <v>0</v>
      </c>
      <c r="DE146" s="15">
        <f t="shared" si="440"/>
        <v>0</v>
      </c>
    </row>
    <row r="147" spans="1:109" ht="31.5" customHeight="1" outlineLevel="1" x14ac:dyDescent="0.25">
      <c r="A147" s="28"/>
      <c r="B147" s="21"/>
      <c r="C147" s="20" t="s">
        <v>78</v>
      </c>
      <c r="D147" s="20"/>
      <c r="E147" s="19"/>
      <c r="F147" s="18"/>
      <c r="G147" s="17"/>
      <c r="H147" s="22">
        <f t="shared" si="441"/>
        <v>0</v>
      </c>
      <c r="I147" s="15">
        <f t="shared" si="430"/>
        <v>0</v>
      </c>
      <c r="K147" s="28"/>
      <c r="L147" s="21"/>
      <c r="M147" s="20" t="s">
        <v>78</v>
      </c>
      <c r="N147" s="20"/>
      <c r="O147" s="19"/>
      <c r="P147" s="18"/>
      <c r="Q147" s="17"/>
      <c r="R147" s="22">
        <f t="shared" si="442"/>
        <v>0</v>
      </c>
      <c r="S147" s="15">
        <f t="shared" si="431"/>
        <v>0</v>
      </c>
      <c r="U147" s="28"/>
      <c r="V147" s="21" t="s">
        <v>141</v>
      </c>
      <c r="W147" s="20" t="s">
        <v>78</v>
      </c>
      <c r="X147" s="20" t="s">
        <v>80</v>
      </c>
      <c r="Y147" s="19" t="s">
        <v>84</v>
      </c>
      <c r="Z147" s="18">
        <v>2</v>
      </c>
      <c r="AA147" s="17">
        <v>350000</v>
      </c>
      <c r="AB147" s="22">
        <f t="shared" si="443"/>
        <v>133000</v>
      </c>
      <c r="AC147" s="15">
        <f t="shared" si="432"/>
        <v>833000</v>
      </c>
      <c r="AE147" s="28"/>
      <c r="AF147" s="21" t="s">
        <v>141</v>
      </c>
      <c r="AG147" s="20" t="s">
        <v>78</v>
      </c>
      <c r="AH147" s="20" t="s">
        <v>80</v>
      </c>
      <c r="AI147" s="19" t="s">
        <v>84</v>
      </c>
      <c r="AJ147" s="18">
        <v>2</v>
      </c>
      <c r="AK147" s="17">
        <v>375000</v>
      </c>
      <c r="AL147" s="22">
        <f t="shared" si="444"/>
        <v>142500</v>
      </c>
      <c r="AM147" s="15">
        <f t="shared" si="433"/>
        <v>892500</v>
      </c>
      <c r="AO147" s="28"/>
      <c r="AP147" s="21" t="s">
        <v>141</v>
      </c>
      <c r="AQ147" s="20" t="s">
        <v>78</v>
      </c>
      <c r="AR147" s="20" t="s">
        <v>80</v>
      </c>
      <c r="AS147" s="19" t="s">
        <v>84</v>
      </c>
      <c r="AT147" s="18">
        <v>2</v>
      </c>
      <c r="AU147" s="17">
        <v>295000</v>
      </c>
      <c r="AV147" s="22">
        <f t="shared" si="445"/>
        <v>112100</v>
      </c>
      <c r="AW147" s="15">
        <f t="shared" si="434"/>
        <v>702100</v>
      </c>
      <c r="AY147" s="28"/>
      <c r="AZ147" s="21" t="s">
        <v>141</v>
      </c>
      <c r="BA147" s="20" t="s">
        <v>78</v>
      </c>
      <c r="BB147" s="20" t="s">
        <v>80</v>
      </c>
      <c r="BC147" s="19" t="s">
        <v>84</v>
      </c>
      <c r="BD147" s="18">
        <v>3</v>
      </c>
      <c r="BE147" s="17">
        <v>320000</v>
      </c>
      <c r="BF147" s="22">
        <f t="shared" si="446"/>
        <v>182400</v>
      </c>
      <c r="BG147" s="15">
        <f t="shared" si="435"/>
        <v>1142400</v>
      </c>
      <c r="BI147" s="28"/>
      <c r="BJ147" s="21" t="s">
        <v>141</v>
      </c>
      <c r="BK147" s="20" t="s">
        <v>78</v>
      </c>
      <c r="BL147" s="20" t="s">
        <v>80</v>
      </c>
      <c r="BM147" s="19" t="s">
        <v>84</v>
      </c>
      <c r="BN147" s="18">
        <v>3</v>
      </c>
      <c r="BO147" s="17">
        <v>350000</v>
      </c>
      <c r="BP147" s="22">
        <f t="shared" si="447"/>
        <v>199500</v>
      </c>
      <c r="BQ147" s="15">
        <f t="shared" si="436"/>
        <v>1249500</v>
      </c>
      <c r="BS147" s="28"/>
      <c r="BT147" s="21" t="s">
        <v>141</v>
      </c>
      <c r="BU147" s="20" t="s">
        <v>78</v>
      </c>
      <c r="BV147" s="20" t="s">
        <v>80</v>
      </c>
      <c r="BW147" s="19" t="s">
        <v>84</v>
      </c>
      <c r="BX147" s="18">
        <v>3</v>
      </c>
      <c r="BY147" s="17">
        <v>350000</v>
      </c>
      <c r="BZ147" s="22">
        <f t="shared" si="448"/>
        <v>199500</v>
      </c>
      <c r="CA147" s="15">
        <f t="shared" si="437"/>
        <v>1249500</v>
      </c>
      <c r="CC147" s="28"/>
      <c r="CD147" s="21" t="s">
        <v>141</v>
      </c>
      <c r="CE147" s="20" t="s">
        <v>78</v>
      </c>
      <c r="CF147" s="20" t="s">
        <v>80</v>
      </c>
      <c r="CG147" s="19" t="s">
        <v>84</v>
      </c>
      <c r="CH147" s="18">
        <v>3</v>
      </c>
      <c r="CI147" s="17">
        <v>350000</v>
      </c>
      <c r="CJ147" s="22">
        <f t="shared" si="449"/>
        <v>199500</v>
      </c>
      <c r="CK147" s="15">
        <f t="shared" si="438"/>
        <v>1249500</v>
      </c>
      <c r="CM147" s="28"/>
      <c r="CN147" s="21"/>
      <c r="CO147" s="20" t="s">
        <v>78</v>
      </c>
      <c r="CP147" s="20"/>
      <c r="CQ147" s="19"/>
      <c r="CR147" s="18"/>
      <c r="CS147" s="17"/>
      <c r="CT147" s="22">
        <f t="shared" si="450"/>
        <v>0</v>
      </c>
      <c r="CU147" s="15">
        <f t="shared" si="439"/>
        <v>0</v>
      </c>
      <c r="CW147" s="28"/>
      <c r="CX147" s="21"/>
      <c r="CY147" s="20" t="s">
        <v>78</v>
      </c>
      <c r="CZ147" s="20"/>
      <c r="DA147" s="19"/>
      <c r="DB147" s="18"/>
      <c r="DC147" s="17"/>
      <c r="DD147" s="22">
        <f t="shared" si="451"/>
        <v>0</v>
      </c>
      <c r="DE147" s="15">
        <f t="shared" si="440"/>
        <v>0</v>
      </c>
    </row>
    <row r="148" spans="1:109" ht="15.75" customHeight="1" outlineLevel="1" x14ac:dyDescent="0.25">
      <c r="A148" s="28"/>
      <c r="B148" s="21"/>
      <c r="C148" s="20" t="s">
        <v>78</v>
      </c>
      <c r="D148" s="20"/>
      <c r="E148" s="19"/>
      <c r="F148" s="18"/>
      <c r="G148" s="17"/>
      <c r="H148" s="22">
        <f t="shared" si="441"/>
        <v>0</v>
      </c>
      <c r="I148" s="15">
        <f t="shared" si="430"/>
        <v>0</v>
      </c>
      <c r="K148" s="28"/>
      <c r="L148" s="21"/>
      <c r="M148" s="20" t="s">
        <v>78</v>
      </c>
      <c r="N148" s="20"/>
      <c r="O148" s="19"/>
      <c r="P148" s="18"/>
      <c r="Q148" s="17"/>
      <c r="R148" s="22">
        <f t="shared" si="442"/>
        <v>0</v>
      </c>
      <c r="S148" s="15">
        <f t="shared" si="431"/>
        <v>0</v>
      </c>
      <c r="U148" s="28"/>
      <c r="V148" s="21"/>
      <c r="W148" s="20" t="s">
        <v>78</v>
      </c>
      <c r="X148" s="20"/>
      <c r="Y148" s="19"/>
      <c r="Z148" s="18"/>
      <c r="AA148" s="17"/>
      <c r="AB148" s="22">
        <f t="shared" si="443"/>
        <v>0</v>
      </c>
      <c r="AC148" s="15">
        <f t="shared" si="432"/>
        <v>0</v>
      </c>
      <c r="AE148" s="28"/>
      <c r="AF148" s="21"/>
      <c r="AG148" s="20" t="s">
        <v>78</v>
      </c>
      <c r="AH148" s="20"/>
      <c r="AI148" s="19"/>
      <c r="AJ148" s="18"/>
      <c r="AK148" s="17"/>
      <c r="AL148" s="22">
        <f t="shared" ref="AL148:AL150" si="452">(AK148*AJ148)*19%</f>
        <v>0</v>
      </c>
      <c r="AM148" s="15">
        <f t="shared" ref="AM148:AM150" si="453">(AK148*AJ148)+AL148</f>
        <v>0</v>
      </c>
      <c r="AO148" s="28"/>
      <c r="AP148" s="21"/>
      <c r="AQ148" s="20" t="s">
        <v>78</v>
      </c>
      <c r="AR148" s="20"/>
      <c r="AS148" s="19"/>
      <c r="AT148" s="18"/>
      <c r="AU148" s="17"/>
      <c r="AV148" s="22">
        <f t="shared" ref="AV148:AV150" si="454">(AU148*AT148)*19%</f>
        <v>0</v>
      </c>
      <c r="AW148" s="15">
        <f t="shared" ref="AW148:AW150" si="455">(AU148*AT148)+AV148</f>
        <v>0</v>
      </c>
      <c r="AY148" s="28"/>
      <c r="AZ148" s="21"/>
      <c r="BA148" s="20" t="s">
        <v>78</v>
      </c>
      <c r="BB148" s="20"/>
      <c r="BC148" s="19"/>
      <c r="BD148" s="18"/>
      <c r="BE148" s="17"/>
      <c r="BF148" s="22">
        <f t="shared" ref="BF148:BF150" si="456">(BE148*BD148)*19%</f>
        <v>0</v>
      </c>
      <c r="BG148" s="15">
        <f t="shared" ref="BG148:BG150" si="457">(BE148*BD148)+BF148</f>
        <v>0</v>
      </c>
      <c r="BI148" s="28"/>
      <c r="BJ148" s="21"/>
      <c r="BK148" s="20" t="s">
        <v>78</v>
      </c>
      <c r="BL148" s="20"/>
      <c r="BM148" s="19"/>
      <c r="BN148" s="18"/>
      <c r="BO148" s="17"/>
      <c r="BP148" s="22">
        <f t="shared" ref="BP148:BP150" si="458">(BO148*BN148)*19%</f>
        <v>0</v>
      </c>
      <c r="BQ148" s="15">
        <f t="shared" ref="BQ148:BQ150" si="459">(BO148*BN148)+BP148</f>
        <v>0</v>
      </c>
      <c r="BS148" s="28"/>
      <c r="BT148" s="21"/>
      <c r="BU148" s="20" t="s">
        <v>78</v>
      </c>
      <c r="BV148" s="20"/>
      <c r="BW148" s="19"/>
      <c r="BX148" s="18"/>
      <c r="BY148" s="17"/>
      <c r="BZ148" s="22">
        <f t="shared" ref="BZ148:BZ150" si="460">(BY148*BX148)*19%</f>
        <v>0</v>
      </c>
      <c r="CA148" s="15">
        <f t="shared" ref="CA148:CA150" si="461">(BY148*BX148)+BZ148</f>
        <v>0</v>
      </c>
      <c r="CC148" s="28"/>
      <c r="CD148" s="21"/>
      <c r="CE148" s="20" t="s">
        <v>78</v>
      </c>
      <c r="CF148" s="20"/>
      <c r="CG148" s="19"/>
      <c r="CH148" s="18"/>
      <c r="CI148" s="17"/>
      <c r="CJ148" s="22">
        <f t="shared" ref="CJ148:CJ150" si="462">(CI148*CH148)*19%</f>
        <v>0</v>
      </c>
      <c r="CK148" s="15">
        <f t="shared" ref="CK148:CK150" si="463">(CI148*CH148)+CJ148</f>
        <v>0</v>
      </c>
      <c r="CM148" s="28"/>
      <c r="CN148" s="21"/>
      <c r="CO148" s="20" t="s">
        <v>78</v>
      </c>
      <c r="CP148" s="20"/>
      <c r="CQ148" s="19"/>
      <c r="CR148" s="18"/>
      <c r="CS148" s="17"/>
      <c r="CT148" s="22">
        <f t="shared" si="450"/>
        <v>0</v>
      </c>
      <c r="CU148" s="15">
        <f t="shared" si="439"/>
        <v>0</v>
      </c>
      <c r="CW148" s="28"/>
      <c r="CX148" s="21"/>
      <c r="CY148" s="20" t="s">
        <v>78</v>
      </c>
      <c r="CZ148" s="20"/>
      <c r="DA148" s="19"/>
      <c r="DB148" s="18"/>
      <c r="DC148" s="17"/>
      <c r="DD148" s="22">
        <f t="shared" si="451"/>
        <v>0</v>
      </c>
      <c r="DE148" s="15">
        <f t="shared" si="440"/>
        <v>0</v>
      </c>
    </row>
    <row r="149" spans="1:109" ht="15.75" customHeight="1" outlineLevel="1" x14ac:dyDescent="0.25">
      <c r="A149" s="28"/>
      <c r="B149" s="21"/>
      <c r="C149" s="20" t="s">
        <v>78</v>
      </c>
      <c r="D149" s="20"/>
      <c r="E149" s="19"/>
      <c r="F149" s="18"/>
      <c r="G149" s="17"/>
      <c r="H149" s="22">
        <f t="shared" si="441"/>
        <v>0</v>
      </c>
      <c r="I149" s="15">
        <f t="shared" si="430"/>
        <v>0</v>
      </c>
      <c r="K149" s="28"/>
      <c r="L149" s="21"/>
      <c r="M149" s="20" t="s">
        <v>78</v>
      </c>
      <c r="N149" s="20"/>
      <c r="O149" s="19"/>
      <c r="P149" s="18"/>
      <c r="Q149" s="17"/>
      <c r="R149" s="22">
        <f t="shared" si="442"/>
        <v>0</v>
      </c>
      <c r="S149" s="15">
        <f t="shared" si="431"/>
        <v>0</v>
      </c>
      <c r="U149" s="28"/>
      <c r="V149" s="21"/>
      <c r="W149" s="20" t="s">
        <v>78</v>
      </c>
      <c r="X149" s="20"/>
      <c r="Y149" s="19"/>
      <c r="Z149" s="18"/>
      <c r="AA149" s="17"/>
      <c r="AB149" s="22">
        <f t="shared" si="443"/>
        <v>0</v>
      </c>
      <c r="AC149" s="15">
        <f t="shared" si="432"/>
        <v>0</v>
      </c>
      <c r="AE149" s="28"/>
      <c r="AF149" s="21"/>
      <c r="AG149" s="20" t="s">
        <v>78</v>
      </c>
      <c r="AH149" s="20"/>
      <c r="AI149" s="19"/>
      <c r="AJ149" s="18"/>
      <c r="AK149" s="17"/>
      <c r="AL149" s="22">
        <f t="shared" si="452"/>
        <v>0</v>
      </c>
      <c r="AM149" s="15">
        <f t="shared" si="453"/>
        <v>0</v>
      </c>
      <c r="AO149" s="28"/>
      <c r="AP149" s="21"/>
      <c r="AQ149" s="20" t="s">
        <v>78</v>
      </c>
      <c r="AR149" s="20"/>
      <c r="AS149" s="19"/>
      <c r="AT149" s="18"/>
      <c r="AU149" s="17"/>
      <c r="AV149" s="22">
        <f t="shared" si="454"/>
        <v>0</v>
      </c>
      <c r="AW149" s="15">
        <f t="shared" si="455"/>
        <v>0</v>
      </c>
      <c r="AY149" s="28"/>
      <c r="AZ149" s="21"/>
      <c r="BA149" s="20" t="s">
        <v>78</v>
      </c>
      <c r="BB149" s="20"/>
      <c r="BC149" s="19"/>
      <c r="BD149" s="18"/>
      <c r="BE149" s="17"/>
      <c r="BF149" s="22">
        <f t="shared" si="456"/>
        <v>0</v>
      </c>
      <c r="BG149" s="15">
        <f t="shared" si="457"/>
        <v>0</v>
      </c>
      <c r="BI149" s="28"/>
      <c r="BJ149" s="21"/>
      <c r="BK149" s="20" t="s">
        <v>78</v>
      </c>
      <c r="BL149" s="20"/>
      <c r="BM149" s="19"/>
      <c r="BN149" s="18"/>
      <c r="BO149" s="17"/>
      <c r="BP149" s="22">
        <f t="shared" si="458"/>
        <v>0</v>
      </c>
      <c r="BQ149" s="15">
        <f t="shared" si="459"/>
        <v>0</v>
      </c>
      <c r="BS149" s="28"/>
      <c r="BT149" s="21"/>
      <c r="BU149" s="20" t="s">
        <v>78</v>
      </c>
      <c r="BV149" s="20"/>
      <c r="BW149" s="19"/>
      <c r="BX149" s="18"/>
      <c r="BY149" s="17"/>
      <c r="BZ149" s="22">
        <f t="shared" si="460"/>
        <v>0</v>
      </c>
      <c r="CA149" s="15">
        <f t="shared" si="461"/>
        <v>0</v>
      </c>
      <c r="CC149" s="28"/>
      <c r="CD149" s="21"/>
      <c r="CE149" s="20" t="s">
        <v>78</v>
      </c>
      <c r="CF149" s="20"/>
      <c r="CG149" s="19"/>
      <c r="CH149" s="18"/>
      <c r="CI149" s="17"/>
      <c r="CJ149" s="22">
        <f t="shared" si="462"/>
        <v>0</v>
      </c>
      <c r="CK149" s="15">
        <f t="shared" si="463"/>
        <v>0</v>
      </c>
      <c r="CM149" s="28"/>
      <c r="CN149" s="21"/>
      <c r="CO149" s="20" t="s">
        <v>78</v>
      </c>
      <c r="CP149" s="20"/>
      <c r="CQ149" s="19"/>
      <c r="CR149" s="18"/>
      <c r="CS149" s="17"/>
      <c r="CT149" s="22">
        <f t="shared" si="450"/>
        <v>0</v>
      </c>
      <c r="CU149" s="15">
        <f t="shared" si="439"/>
        <v>0</v>
      </c>
      <c r="CW149" s="28"/>
      <c r="CX149" s="21"/>
      <c r="CY149" s="20" t="s">
        <v>78</v>
      </c>
      <c r="CZ149" s="20"/>
      <c r="DA149" s="19"/>
      <c r="DB149" s="18"/>
      <c r="DC149" s="17"/>
      <c r="DD149" s="22">
        <f t="shared" si="451"/>
        <v>0</v>
      </c>
      <c r="DE149" s="15">
        <f t="shared" si="440"/>
        <v>0</v>
      </c>
    </row>
    <row r="150" spans="1:109" ht="15.75" customHeight="1" outlineLevel="1" thickBot="1" x14ac:dyDescent="0.3">
      <c r="A150" s="32"/>
      <c r="B150" s="31"/>
      <c r="C150" s="20" t="s">
        <v>78</v>
      </c>
      <c r="D150" s="20"/>
      <c r="E150" s="19"/>
      <c r="F150" s="18"/>
      <c r="G150" s="17"/>
      <c r="H150" s="22">
        <f t="shared" si="441"/>
        <v>0</v>
      </c>
      <c r="I150" s="15">
        <f t="shared" si="430"/>
        <v>0</v>
      </c>
      <c r="K150" s="32"/>
      <c r="L150" s="31"/>
      <c r="M150" s="20" t="s">
        <v>78</v>
      </c>
      <c r="N150" s="20"/>
      <c r="O150" s="19"/>
      <c r="P150" s="18"/>
      <c r="Q150" s="17"/>
      <c r="R150" s="22">
        <f t="shared" si="442"/>
        <v>0</v>
      </c>
      <c r="S150" s="15">
        <f t="shared" si="431"/>
        <v>0</v>
      </c>
      <c r="U150" s="32"/>
      <c r="V150" s="31"/>
      <c r="W150" s="20" t="s">
        <v>78</v>
      </c>
      <c r="X150" s="20"/>
      <c r="Y150" s="19"/>
      <c r="Z150" s="18"/>
      <c r="AA150" s="17"/>
      <c r="AB150" s="22">
        <f t="shared" si="443"/>
        <v>0</v>
      </c>
      <c r="AC150" s="15">
        <f t="shared" si="432"/>
        <v>0</v>
      </c>
      <c r="AE150" s="32"/>
      <c r="AF150" s="31"/>
      <c r="AG150" s="20" t="s">
        <v>78</v>
      </c>
      <c r="AH150" s="20"/>
      <c r="AI150" s="19"/>
      <c r="AJ150" s="18"/>
      <c r="AK150" s="17"/>
      <c r="AL150" s="22">
        <f t="shared" si="452"/>
        <v>0</v>
      </c>
      <c r="AM150" s="15">
        <f t="shared" si="453"/>
        <v>0</v>
      </c>
      <c r="AO150" s="32"/>
      <c r="AP150" s="31"/>
      <c r="AQ150" s="20" t="s">
        <v>78</v>
      </c>
      <c r="AR150" s="20"/>
      <c r="AS150" s="19"/>
      <c r="AT150" s="18"/>
      <c r="AU150" s="17"/>
      <c r="AV150" s="22">
        <f t="shared" si="454"/>
        <v>0</v>
      </c>
      <c r="AW150" s="15">
        <f t="shared" si="455"/>
        <v>0</v>
      </c>
      <c r="AY150" s="32"/>
      <c r="AZ150" s="31"/>
      <c r="BA150" s="20" t="s">
        <v>78</v>
      </c>
      <c r="BB150" s="20"/>
      <c r="BC150" s="19"/>
      <c r="BD150" s="18"/>
      <c r="BE150" s="17"/>
      <c r="BF150" s="22">
        <f t="shared" si="456"/>
        <v>0</v>
      </c>
      <c r="BG150" s="15">
        <f t="shared" si="457"/>
        <v>0</v>
      </c>
      <c r="BI150" s="32"/>
      <c r="BJ150" s="31"/>
      <c r="BK150" s="20" t="s">
        <v>78</v>
      </c>
      <c r="BL150" s="20"/>
      <c r="BM150" s="19"/>
      <c r="BN150" s="18"/>
      <c r="BO150" s="17"/>
      <c r="BP150" s="22">
        <f t="shared" si="458"/>
        <v>0</v>
      </c>
      <c r="BQ150" s="15">
        <f t="shared" si="459"/>
        <v>0</v>
      </c>
      <c r="BS150" s="32"/>
      <c r="BT150" s="31"/>
      <c r="BU150" s="20" t="s">
        <v>78</v>
      </c>
      <c r="BV150" s="20"/>
      <c r="BW150" s="19"/>
      <c r="BX150" s="18"/>
      <c r="BY150" s="17"/>
      <c r="BZ150" s="22">
        <f t="shared" si="460"/>
        <v>0</v>
      </c>
      <c r="CA150" s="15">
        <f t="shared" si="461"/>
        <v>0</v>
      </c>
      <c r="CC150" s="32"/>
      <c r="CD150" s="31"/>
      <c r="CE150" s="20" t="s">
        <v>78</v>
      </c>
      <c r="CF150" s="20"/>
      <c r="CG150" s="19"/>
      <c r="CH150" s="18"/>
      <c r="CI150" s="17"/>
      <c r="CJ150" s="22">
        <f t="shared" si="462"/>
        <v>0</v>
      </c>
      <c r="CK150" s="15">
        <f t="shared" si="463"/>
        <v>0</v>
      </c>
      <c r="CM150" s="32"/>
      <c r="CN150" s="31"/>
      <c r="CO150" s="20" t="s">
        <v>78</v>
      </c>
      <c r="CP150" s="20"/>
      <c r="CQ150" s="19"/>
      <c r="CR150" s="18"/>
      <c r="CS150" s="17"/>
      <c r="CT150" s="22">
        <f t="shared" si="450"/>
        <v>0</v>
      </c>
      <c r="CU150" s="15">
        <f t="shared" si="439"/>
        <v>0</v>
      </c>
      <c r="CW150" s="32"/>
      <c r="CX150" s="31"/>
      <c r="CY150" s="20" t="s">
        <v>78</v>
      </c>
      <c r="CZ150" s="20"/>
      <c r="DA150" s="19"/>
      <c r="DB150" s="18"/>
      <c r="DC150" s="17"/>
      <c r="DD150" s="22">
        <f t="shared" si="451"/>
        <v>0</v>
      </c>
      <c r="DE150" s="15">
        <f t="shared" si="440"/>
        <v>0</v>
      </c>
    </row>
    <row r="151" spans="1:109" ht="15.75" customHeight="1" outlineLevel="1" thickBot="1" x14ac:dyDescent="0.3">
      <c r="A151" s="30"/>
      <c r="B151" s="224" t="s">
        <v>36</v>
      </c>
      <c r="C151" s="225"/>
      <c r="D151" s="225"/>
      <c r="E151" s="225"/>
      <c r="F151" s="225"/>
      <c r="G151" s="226"/>
      <c r="H151" s="29">
        <f>SUM(H152:H157)</f>
        <v>0</v>
      </c>
      <c r="I151" s="29">
        <f>SUM(I152:I157)</f>
        <v>0</v>
      </c>
      <c r="K151" s="30"/>
      <c r="L151" s="224" t="s">
        <v>36</v>
      </c>
      <c r="M151" s="225"/>
      <c r="N151" s="225"/>
      <c r="O151" s="225"/>
      <c r="P151" s="225"/>
      <c r="Q151" s="226"/>
      <c r="R151" s="29">
        <f>SUM(R152:R157)</f>
        <v>0</v>
      </c>
      <c r="S151" s="29">
        <f>SUM(S152:S157)</f>
        <v>0</v>
      </c>
      <c r="U151" s="30"/>
      <c r="V151" s="224" t="s">
        <v>36</v>
      </c>
      <c r="W151" s="225"/>
      <c r="X151" s="225"/>
      <c r="Y151" s="225"/>
      <c r="Z151" s="225"/>
      <c r="AA151" s="226"/>
      <c r="AB151" s="29">
        <f>SUM(AB152:AB157)</f>
        <v>2280000</v>
      </c>
      <c r="AC151" s="29">
        <f>SUM(AC152:AC157)</f>
        <v>14280000</v>
      </c>
      <c r="AE151" s="30"/>
      <c r="AF151" s="224" t="s">
        <v>36</v>
      </c>
      <c r="AG151" s="225"/>
      <c r="AH151" s="225"/>
      <c r="AI151" s="225"/>
      <c r="AJ151" s="225"/>
      <c r="AK151" s="226"/>
      <c r="AL151" s="29">
        <f>SUM(AL152:AL157)</f>
        <v>2850000</v>
      </c>
      <c r="AM151" s="29">
        <f>SUM(AM152:AM157)</f>
        <v>17850000</v>
      </c>
      <c r="AO151" s="30"/>
      <c r="AP151" s="224" t="s">
        <v>36</v>
      </c>
      <c r="AQ151" s="225"/>
      <c r="AR151" s="225"/>
      <c r="AS151" s="225"/>
      <c r="AT151" s="225"/>
      <c r="AU151" s="226"/>
      <c r="AV151" s="29">
        <f>SUM(AV152:AV157)</f>
        <v>3040000</v>
      </c>
      <c r="AW151" s="29">
        <f>SUM(AW152:AW157)</f>
        <v>19040000</v>
      </c>
      <c r="AY151" s="30"/>
      <c r="AZ151" s="224" t="s">
        <v>36</v>
      </c>
      <c r="BA151" s="225"/>
      <c r="BB151" s="225"/>
      <c r="BC151" s="225"/>
      <c r="BD151" s="225"/>
      <c r="BE151" s="226"/>
      <c r="BF151" s="29">
        <f>SUM(BF152:BF157)</f>
        <v>3230000</v>
      </c>
      <c r="BG151" s="29">
        <f>SUM(BG152:BG157)</f>
        <v>20230000</v>
      </c>
      <c r="BI151" s="30"/>
      <c r="BJ151" s="224" t="s">
        <v>36</v>
      </c>
      <c r="BK151" s="225"/>
      <c r="BL151" s="225"/>
      <c r="BM151" s="225"/>
      <c r="BN151" s="225"/>
      <c r="BO151" s="226"/>
      <c r="BP151" s="29">
        <f>SUM(BP152:BP157)</f>
        <v>3420000</v>
      </c>
      <c r="BQ151" s="29">
        <f>SUM(BQ152:BQ157)</f>
        <v>21420000</v>
      </c>
      <c r="BS151" s="30"/>
      <c r="BT151" s="224" t="s">
        <v>36</v>
      </c>
      <c r="BU151" s="225"/>
      <c r="BV151" s="225"/>
      <c r="BW151" s="225"/>
      <c r="BX151" s="225"/>
      <c r="BY151" s="226"/>
      <c r="BZ151" s="29">
        <f>SUM(BZ152:BZ157)</f>
        <v>3610000</v>
      </c>
      <c r="CA151" s="29">
        <f>SUM(CA152:CA157)</f>
        <v>22610000</v>
      </c>
      <c r="CC151" s="30"/>
      <c r="CD151" s="224" t="s">
        <v>36</v>
      </c>
      <c r="CE151" s="225"/>
      <c r="CF151" s="225"/>
      <c r="CG151" s="225"/>
      <c r="CH151" s="225"/>
      <c r="CI151" s="226"/>
      <c r="CJ151" s="29">
        <f>SUM(CJ152:CJ157)</f>
        <v>3800000</v>
      </c>
      <c r="CK151" s="29">
        <f>SUM(CK152:CK157)</f>
        <v>23800000</v>
      </c>
      <c r="CM151" s="30"/>
      <c r="CN151" s="224" t="s">
        <v>36</v>
      </c>
      <c r="CO151" s="225"/>
      <c r="CP151" s="225"/>
      <c r="CQ151" s="225"/>
      <c r="CR151" s="225"/>
      <c r="CS151" s="226"/>
      <c r="CT151" s="29">
        <f>SUM(CT152:CT157)</f>
        <v>0</v>
      </c>
      <c r="CU151" s="29">
        <f>SUM(CU152:CU157)</f>
        <v>0</v>
      </c>
      <c r="CW151" s="30"/>
      <c r="CX151" s="224" t="s">
        <v>36</v>
      </c>
      <c r="CY151" s="225"/>
      <c r="CZ151" s="225"/>
      <c r="DA151" s="225"/>
      <c r="DB151" s="225"/>
      <c r="DC151" s="226"/>
      <c r="DD151" s="29">
        <f>SUM(DD152:DD157)</f>
        <v>0</v>
      </c>
      <c r="DE151" s="29">
        <f>SUM(DE152:DE157)</f>
        <v>0</v>
      </c>
    </row>
    <row r="152" spans="1:109" ht="40.5" customHeight="1" outlineLevel="1" x14ac:dyDescent="0.25">
      <c r="A152" s="28"/>
      <c r="B152" s="27"/>
      <c r="C152" s="26" t="s">
        <v>78</v>
      </c>
      <c r="D152" s="26"/>
      <c r="E152" s="25"/>
      <c r="F152" s="24"/>
      <c r="G152" s="23"/>
      <c r="H152" s="22">
        <f>(G152*F152)*19%</f>
        <v>0</v>
      </c>
      <c r="I152" s="15">
        <f t="shared" ref="I152:I157" si="464">(G152*F152)+H152</f>
        <v>0</v>
      </c>
      <c r="K152" s="28"/>
      <c r="L152" s="27"/>
      <c r="M152" s="26" t="s">
        <v>78</v>
      </c>
      <c r="N152" s="26"/>
      <c r="O152" s="25"/>
      <c r="P152" s="24"/>
      <c r="Q152" s="23"/>
      <c r="R152" s="22">
        <f>(Q152*P152)*19%</f>
        <v>0</v>
      </c>
      <c r="S152" s="15">
        <f t="shared" ref="S152:S157" si="465">(Q152*P152)+R152</f>
        <v>0</v>
      </c>
      <c r="U152" s="28"/>
      <c r="V152" s="27" t="s">
        <v>142</v>
      </c>
      <c r="W152" s="26" t="s">
        <v>78</v>
      </c>
      <c r="X152" s="26" t="s">
        <v>80</v>
      </c>
      <c r="Y152" s="53" t="s">
        <v>87</v>
      </c>
      <c r="Z152" s="24">
        <v>1</v>
      </c>
      <c r="AA152" s="23">
        <v>12000000</v>
      </c>
      <c r="AB152" s="22">
        <f>(AA152*Z152)*19%</f>
        <v>2280000</v>
      </c>
      <c r="AC152" s="15">
        <f t="shared" ref="AC152:AC157" si="466">(AA152*Z152)+AB152</f>
        <v>14280000</v>
      </c>
      <c r="AE152" s="28"/>
      <c r="AF152" s="27" t="s">
        <v>142</v>
      </c>
      <c r="AG152" s="26" t="s">
        <v>78</v>
      </c>
      <c r="AH152" s="26" t="s">
        <v>80</v>
      </c>
      <c r="AI152" s="53" t="s">
        <v>87</v>
      </c>
      <c r="AJ152" s="24">
        <v>1</v>
      </c>
      <c r="AK152" s="23">
        <v>15000000</v>
      </c>
      <c r="AL152" s="22">
        <f>(AK152*AJ152)*19%</f>
        <v>2850000</v>
      </c>
      <c r="AM152" s="15">
        <f t="shared" ref="AM152" si="467">(AK152*AJ152)+AL152</f>
        <v>17850000</v>
      </c>
      <c r="AO152" s="28"/>
      <c r="AP152" s="27" t="s">
        <v>142</v>
      </c>
      <c r="AQ152" s="26" t="s">
        <v>78</v>
      </c>
      <c r="AR152" s="26" t="s">
        <v>80</v>
      </c>
      <c r="AS152" s="53" t="s">
        <v>87</v>
      </c>
      <c r="AT152" s="24">
        <v>1</v>
      </c>
      <c r="AU152" s="23">
        <v>16000000</v>
      </c>
      <c r="AV152" s="22">
        <f>(AU152*AT152)*19%</f>
        <v>3040000</v>
      </c>
      <c r="AW152" s="15">
        <f t="shared" ref="AW152" si="468">(AU152*AT152)+AV152</f>
        <v>19040000</v>
      </c>
      <c r="AY152" s="28"/>
      <c r="AZ152" s="27" t="s">
        <v>142</v>
      </c>
      <c r="BA152" s="26" t="s">
        <v>78</v>
      </c>
      <c r="BB152" s="26" t="s">
        <v>80</v>
      </c>
      <c r="BC152" s="53" t="s">
        <v>87</v>
      </c>
      <c r="BD152" s="24">
        <v>1</v>
      </c>
      <c r="BE152" s="23">
        <v>17000000</v>
      </c>
      <c r="BF152" s="22">
        <f>(BE152*BD152)*19%</f>
        <v>3230000</v>
      </c>
      <c r="BG152" s="15">
        <f t="shared" ref="BG152" si="469">(BE152*BD152)+BF152</f>
        <v>20230000</v>
      </c>
      <c r="BI152" s="28"/>
      <c r="BJ152" s="27" t="s">
        <v>142</v>
      </c>
      <c r="BK152" s="26" t="s">
        <v>78</v>
      </c>
      <c r="BL152" s="26" t="s">
        <v>80</v>
      </c>
      <c r="BM152" s="53" t="s">
        <v>87</v>
      </c>
      <c r="BN152" s="24">
        <v>1</v>
      </c>
      <c r="BO152" s="23">
        <v>18000000</v>
      </c>
      <c r="BP152" s="22">
        <f>(BO152*BN152)*19%</f>
        <v>3420000</v>
      </c>
      <c r="BQ152" s="15">
        <f t="shared" ref="BQ152" si="470">(BO152*BN152)+BP152</f>
        <v>21420000</v>
      </c>
      <c r="BS152" s="28"/>
      <c r="BT152" s="27" t="s">
        <v>142</v>
      </c>
      <c r="BU152" s="26" t="s">
        <v>78</v>
      </c>
      <c r="BV152" s="26" t="s">
        <v>80</v>
      </c>
      <c r="BW152" s="53" t="s">
        <v>87</v>
      </c>
      <c r="BX152" s="24">
        <v>1</v>
      </c>
      <c r="BY152" s="23">
        <v>19000000</v>
      </c>
      <c r="BZ152" s="22">
        <f>(BY152*BX152)*19%</f>
        <v>3610000</v>
      </c>
      <c r="CA152" s="15">
        <f t="shared" ref="CA152" si="471">(BY152*BX152)+BZ152</f>
        <v>22610000</v>
      </c>
      <c r="CC152" s="28"/>
      <c r="CD152" s="27" t="s">
        <v>142</v>
      </c>
      <c r="CE152" s="26" t="s">
        <v>78</v>
      </c>
      <c r="CF152" s="26" t="s">
        <v>80</v>
      </c>
      <c r="CG152" s="53" t="s">
        <v>87</v>
      </c>
      <c r="CH152" s="24">
        <v>1</v>
      </c>
      <c r="CI152" s="23">
        <v>20000000</v>
      </c>
      <c r="CJ152" s="22">
        <f>(CI152*CH152)*19%</f>
        <v>3800000</v>
      </c>
      <c r="CK152" s="15">
        <f t="shared" ref="CK152" si="472">(CI152*CH152)+CJ152</f>
        <v>23800000</v>
      </c>
      <c r="CM152" s="28"/>
      <c r="CN152" s="27"/>
      <c r="CO152" s="26" t="s">
        <v>78</v>
      </c>
      <c r="CP152" s="26"/>
      <c r="CQ152" s="25"/>
      <c r="CR152" s="24"/>
      <c r="CS152" s="23"/>
      <c r="CT152" s="22">
        <f>(CS152*CR152)*19%</f>
        <v>0</v>
      </c>
      <c r="CU152" s="15">
        <f t="shared" ref="CU152:CU157" si="473">(CS152*CR152)+CT152</f>
        <v>0</v>
      </c>
      <c r="CW152" s="28"/>
      <c r="CX152" s="27"/>
      <c r="CY152" s="26" t="s">
        <v>78</v>
      </c>
      <c r="CZ152" s="26"/>
      <c r="DA152" s="25"/>
      <c r="DB152" s="24"/>
      <c r="DC152" s="23"/>
      <c r="DD152" s="22">
        <f>(DC152*DB152)*19%</f>
        <v>0</v>
      </c>
      <c r="DE152" s="15">
        <f t="shared" ref="DE152:DE157" si="474">(DC152*DB152)+DD152</f>
        <v>0</v>
      </c>
    </row>
    <row r="153" spans="1:109" ht="15.75" customHeight="1" outlineLevel="1" x14ac:dyDescent="0.25">
      <c r="A153" s="28"/>
      <c r="B153" s="21"/>
      <c r="C153" s="20" t="s">
        <v>78</v>
      </c>
      <c r="D153" s="20"/>
      <c r="E153" s="19"/>
      <c r="F153" s="18"/>
      <c r="G153" s="17"/>
      <c r="H153" s="22">
        <f t="shared" ref="H153:H157" si="475">(G153*F153)*19%</f>
        <v>0</v>
      </c>
      <c r="I153" s="15">
        <f t="shared" si="464"/>
        <v>0</v>
      </c>
      <c r="K153" s="28"/>
      <c r="L153" s="21"/>
      <c r="M153" s="20" t="s">
        <v>78</v>
      </c>
      <c r="N153" s="20"/>
      <c r="O153" s="19"/>
      <c r="P153" s="18"/>
      <c r="Q153" s="17"/>
      <c r="R153" s="22">
        <f t="shared" ref="R153:R157" si="476">(Q153*P153)*19%</f>
        <v>0</v>
      </c>
      <c r="S153" s="15">
        <f t="shared" si="465"/>
        <v>0</v>
      </c>
      <c r="U153" s="28"/>
      <c r="V153" s="21"/>
      <c r="W153" s="20" t="s">
        <v>78</v>
      </c>
      <c r="X153" s="20"/>
      <c r="Y153" s="19"/>
      <c r="Z153" s="18"/>
      <c r="AA153" s="17"/>
      <c r="AB153" s="22">
        <f t="shared" ref="AB153:AB157" si="477">(AA153*Z153)*19%</f>
        <v>0</v>
      </c>
      <c r="AC153" s="15">
        <f t="shared" si="466"/>
        <v>0</v>
      </c>
      <c r="AE153" s="28"/>
      <c r="AF153" s="21"/>
      <c r="AG153" s="20" t="s">
        <v>78</v>
      </c>
      <c r="AH153" s="20"/>
      <c r="AI153" s="19"/>
      <c r="AJ153" s="18"/>
      <c r="AK153" s="17"/>
      <c r="AL153" s="22">
        <f t="shared" ref="AL153:AL157" si="478">(AK153*AJ153)*19%</f>
        <v>0</v>
      </c>
      <c r="AM153" s="15">
        <f t="shared" ref="AM153:AM157" si="479">(AK153*AJ153)+AL153</f>
        <v>0</v>
      </c>
      <c r="AO153" s="28"/>
      <c r="AP153" s="21"/>
      <c r="AQ153" s="20" t="s">
        <v>78</v>
      </c>
      <c r="AR153" s="20"/>
      <c r="AS153" s="19"/>
      <c r="AT153" s="18"/>
      <c r="AU153" s="17"/>
      <c r="AV153" s="22">
        <f t="shared" ref="AV153:AV157" si="480">(AU153*AT153)*19%</f>
        <v>0</v>
      </c>
      <c r="AW153" s="15">
        <f t="shared" ref="AW153:AW157" si="481">(AU153*AT153)+AV153</f>
        <v>0</v>
      </c>
      <c r="AY153" s="28"/>
      <c r="AZ153" s="21"/>
      <c r="BA153" s="20" t="s">
        <v>78</v>
      </c>
      <c r="BB153" s="20"/>
      <c r="BC153" s="19"/>
      <c r="BD153" s="18"/>
      <c r="BE153" s="17"/>
      <c r="BF153" s="22">
        <f t="shared" ref="BF153:BF157" si="482">(BE153*BD153)*19%</f>
        <v>0</v>
      </c>
      <c r="BG153" s="15">
        <f t="shared" ref="BG153:BG157" si="483">(BE153*BD153)+BF153</f>
        <v>0</v>
      </c>
      <c r="BI153" s="28"/>
      <c r="BJ153" s="21"/>
      <c r="BK153" s="20" t="s">
        <v>78</v>
      </c>
      <c r="BL153" s="20"/>
      <c r="BM153" s="19"/>
      <c r="BN153" s="18"/>
      <c r="BO153" s="17"/>
      <c r="BP153" s="22">
        <f t="shared" ref="BP153:BP157" si="484">(BO153*BN153)*19%</f>
        <v>0</v>
      </c>
      <c r="BQ153" s="15">
        <f t="shared" ref="BQ153:BQ157" si="485">(BO153*BN153)+BP153</f>
        <v>0</v>
      </c>
      <c r="BS153" s="28"/>
      <c r="BT153" s="21"/>
      <c r="BU153" s="20" t="s">
        <v>78</v>
      </c>
      <c r="BV153" s="20"/>
      <c r="BW153" s="19"/>
      <c r="BX153" s="18"/>
      <c r="BY153" s="17"/>
      <c r="BZ153" s="22">
        <f t="shared" ref="BZ153:BZ157" si="486">(BY153*BX153)*19%</f>
        <v>0</v>
      </c>
      <c r="CA153" s="15">
        <f t="shared" ref="CA153:CA157" si="487">(BY153*BX153)+BZ153</f>
        <v>0</v>
      </c>
      <c r="CC153" s="28"/>
      <c r="CD153" s="21"/>
      <c r="CE153" s="20" t="s">
        <v>78</v>
      </c>
      <c r="CF153" s="20"/>
      <c r="CG153" s="19"/>
      <c r="CH153" s="18"/>
      <c r="CI153" s="17"/>
      <c r="CJ153" s="22">
        <f t="shared" ref="CJ153:CJ157" si="488">(CI153*CH153)*19%</f>
        <v>0</v>
      </c>
      <c r="CK153" s="15">
        <f t="shared" ref="CK153:CK157" si="489">(CI153*CH153)+CJ153</f>
        <v>0</v>
      </c>
      <c r="CM153" s="28"/>
      <c r="CN153" s="21"/>
      <c r="CO153" s="20" t="s">
        <v>78</v>
      </c>
      <c r="CP153" s="20"/>
      <c r="CQ153" s="19"/>
      <c r="CR153" s="18"/>
      <c r="CS153" s="17"/>
      <c r="CT153" s="22">
        <f t="shared" ref="CT153:CT157" si="490">(CS153*CR153)*19%</f>
        <v>0</v>
      </c>
      <c r="CU153" s="15">
        <f t="shared" si="473"/>
        <v>0</v>
      </c>
      <c r="CW153" s="28"/>
      <c r="CX153" s="21"/>
      <c r="CY153" s="20" t="s">
        <v>78</v>
      </c>
      <c r="CZ153" s="20"/>
      <c r="DA153" s="19"/>
      <c r="DB153" s="18"/>
      <c r="DC153" s="17"/>
      <c r="DD153" s="22">
        <f t="shared" ref="DD153:DD157" si="491">(DC153*DB153)*19%</f>
        <v>0</v>
      </c>
      <c r="DE153" s="15">
        <f t="shared" si="474"/>
        <v>0</v>
      </c>
    </row>
    <row r="154" spans="1:109" ht="15.75" customHeight="1" outlineLevel="1" x14ac:dyDescent="0.25">
      <c r="A154" s="28"/>
      <c r="B154" s="21"/>
      <c r="C154" s="20" t="s">
        <v>78</v>
      </c>
      <c r="D154" s="20"/>
      <c r="E154" s="19"/>
      <c r="F154" s="18"/>
      <c r="G154" s="17"/>
      <c r="H154" s="22">
        <f t="shared" si="475"/>
        <v>0</v>
      </c>
      <c r="I154" s="15">
        <f t="shared" si="464"/>
        <v>0</v>
      </c>
      <c r="K154" s="28"/>
      <c r="L154" s="21"/>
      <c r="M154" s="20" t="s">
        <v>78</v>
      </c>
      <c r="N154" s="20"/>
      <c r="O154" s="19"/>
      <c r="P154" s="18"/>
      <c r="Q154" s="17"/>
      <c r="R154" s="22">
        <f t="shared" si="476"/>
        <v>0</v>
      </c>
      <c r="S154" s="15">
        <f t="shared" si="465"/>
        <v>0</v>
      </c>
      <c r="U154" s="28"/>
      <c r="V154" s="21"/>
      <c r="W154" s="20" t="s">
        <v>78</v>
      </c>
      <c r="X154" s="20"/>
      <c r="Y154" s="19"/>
      <c r="Z154" s="18"/>
      <c r="AA154" s="17"/>
      <c r="AB154" s="22">
        <f t="shared" si="477"/>
        <v>0</v>
      </c>
      <c r="AC154" s="15">
        <f t="shared" si="466"/>
        <v>0</v>
      </c>
      <c r="AE154" s="28"/>
      <c r="AF154" s="21"/>
      <c r="AG154" s="20" t="s">
        <v>78</v>
      </c>
      <c r="AH154" s="20"/>
      <c r="AI154" s="19"/>
      <c r="AJ154" s="18"/>
      <c r="AK154" s="17"/>
      <c r="AL154" s="22">
        <f t="shared" si="478"/>
        <v>0</v>
      </c>
      <c r="AM154" s="15">
        <f t="shared" si="479"/>
        <v>0</v>
      </c>
      <c r="AO154" s="28"/>
      <c r="AP154" s="21"/>
      <c r="AQ154" s="20" t="s">
        <v>78</v>
      </c>
      <c r="AR154" s="20"/>
      <c r="AS154" s="19"/>
      <c r="AT154" s="18"/>
      <c r="AU154" s="17"/>
      <c r="AV154" s="22">
        <f t="shared" si="480"/>
        <v>0</v>
      </c>
      <c r="AW154" s="15">
        <f t="shared" si="481"/>
        <v>0</v>
      </c>
      <c r="AY154" s="28"/>
      <c r="AZ154" s="21"/>
      <c r="BA154" s="20" t="s">
        <v>78</v>
      </c>
      <c r="BB154" s="20"/>
      <c r="BC154" s="19"/>
      <c r="BD154" s="18"/>
      <c r="BE154" s="17"/>
      <c r="BF154" s="22">
        <f t="shared" si="482"/>
        <v>0</v>
      </c>
      <c r="BG154" s="15">
        <f t="shared" si="483"/>
        <v>0</v>
      </c>
      <c r="BI154" s="28"/>
      <c r="BJ154" s="21"/>
      <c r="BK154" s="20" t="s">
        <v>78</v>
      </c>
      <c r="BL154" s="20"/>
      <c r="BM154" s="19"/>
      <c r="BN154" s="18"/>
      <c r="BO154" s="17"/>
      <c r="BP154" s="22">
        <f t="shared" si="484"/>
        <v>0</v>
      </c>
      <c r="BQ154" s="15">
        <f t="shared" si="485"/>
        <v>0</v>
      </c>
      <c r="BS154" s="28"/>
      <c r="BT154" s="21"/>
      <c r="BU154" s="20" t="s">
        <v>78</v>
      </c>
      <c r="BV154" s="20"/>
      <c r="BW154" s="19"/>
      <c r="BX154" s="18"/>
      <c r="BY154" s="17"/>
      <c r="BZ154" s="22">
        <f t="shared" si="486"/>
        <v>0</v>
      </c>
      <c r="CA154" s="15">
        <f t="shared" si="487"/>
        <v>0</v>
      </c>
      <c r="CC154" s="28"/>
      <c r="CD154" s="21"/>
      <c r="CE154" s="20" t="s">
        <v>78</v>
      </c>
      <c r="CF154" s="20"/>
      <c r="CG154" s="19"/>
      <c r="CH154" s="18"/>
      <c r="CI154" s="17"/>
      <c r="CJ154" s="22">
        <f t="shared" si="488"/>
        <v>0</v>
      </c>
      <c r="CK154" s="15">
        <f t="shared" si="489"/>
        <v>0</v>
      </c>
      <c r="CM154" s="28"/>
      <c r="CN154" s="21"/>
      <c r="CO154" s="20" t="s">
        <v>78</v>
      </c>
      <c r="CP154" s="20"/>
      <c r="CQ154" s="19"/>
      <c r="CR154" s="18"/>
      <c r="CS154" s="17"/>
      <c r="CT154" s="22">
        <f t="shared" si="490"/>
        <v>0</v>
      </c>
      <c r="CU154" s="15">
        <f t="shared" si="473"/>
        <v>0</v>
      </c>
      <c r="CW154" s="28"/>
      <c r="CX154" s="21"/>
      <c r="CY154" s="20" t="s">
        <v>78</v>
      </c>
      <c r="CZ154" s="20"/>
      <c r="DA154" s="19"/>
      <c r="DB154" s="18"/>
      <c r="DC154" s="17"/>
      <c r="DD154" s="22">
        <f t="shared" si="491"/>
        <v>0</v>
      </c>
      <c r="DE154" s="15">
        <f t="shared" si="474"/>
        <v>0</v>
      </c>
    </row>
    <row r="155" spans="1:109" ht="15.75" customHeight="1" outlineLevel="1" x14ac:dyDescent="0.25">
      <c r="A155" s="28"/>
      <c r="B155" s="21"/>
      <c r="C155" s="20" t="s">
        <v>78</v>
      </c>
      <c r="D155" s="20"/>
      <c r="E155" s="19"/>
      <c r="F155" s="18"/>
      <c r="G155" s="17"/>
      <c r="H155" s="22">
        <f t="shared" si="475"/>
        <v>0</v>
      </c>
      <c r="I155" s="15">
        <f t="shared" si="464"/>
        <v>0</v>
      </c>
      <c r="K155" s="28"/>
      <c r="L155" s="21"/>
      <c r="M155" s="20" t="s">
        <v>78</v>
      </c>
      <c r="N155" s="20"/>
      <c r="O155" s="19"/>
      <c r="P155" s="18"/>
      <c r="Q155" s="17"/>
      <c r="R155" s="22">
        <f t="shared" si="476"/>
        <v>0</v>
      </c>
      <c r="S155" s="15">
        <f t="shared" si="465"/>
        <v>0</v>
      </c>
      <c r="U155" s="28"/>
      <c r="V155" s="21"/>
      <c r="W155" s="20" t="s">
        <v>78</v>
      </c>
      <c r="X155" s="20"/>
      <c r="Y155" s="19"/>
      <c r="Z155" s="18"/>
      <c r="AA155" s="17"/>
      <c r="AB155" s="22">
        <f t="shared" si="477"/>
        <v>0</v>
      </c>
      <c r="AC155" s="15">
        <f t="shared" si="466"/>
        <v>0</v>
      </c>
      <c r="AE155" s="28"/>
      <c r="AF155" s="21"/>
      <c r="AG155" s="20" t="s">
        <v>78</v>
      </c>
      <c r="AH155" s="20"/>
      <c r="AI155" s="19"/>
      <c r="AJ155" s="18"/>
      <c r="AK155" s="17"/>
      <c r="AL155" s="22">
        <f t="shared" si="478"/>
        <v>0</v>
      </c>
      <c r="AM155" s="15">
        <f t="shared" si="479"/>
        <v>0</v>
      </c>
      <c r="AO155" s="28"/>
      <c r="AP155" s="21"/>
      <c r="AQ155" s="20" t="s">
        <v>78</v>
      </c>
      <c r="AR155" s="20"/>
      <c r="AS155" s="19"/>
      <c r="AT155" s="18"/>
      <c r="AU155" s="17"/>
      <c r="AV155" s="22">
        <f t="shared" si="480"/>
        <v>0</v>
      </c>
      <c r="AW155" s="15">
        <f t="shared" si="481"/>
        <v>0</v>
      </c>
      <c r="AY155" s="28"/>
      <c r="AZ155" s="21"/>
      <c r="BA155" s="20" t="s">
        <v>78</v>
      </c>
      <c r="BB155" s="20"/>
      <c r="BC155" s="19"/>
      <c r="BD155" s="18"/>
      <c r="BE155" s="17"/>
      <c r="BF155" s="22">
        <f t="shared" si="482"/>
        <v>0</v>
      </c>
      <c r="BG155" s="15">
        <f t="shared" si="483"/>
        <v>0</v>
      </c>
      <c r="BI155" s="28"/>
      <c r="BJ155" s="21"/>
      <c r="BK155" s="20" t="s">
        <v>78</v>
      </c>
      <c r="BL155" s="20"/>
      <c r="BM155" s="19"/>
      <c r="BN155" s="18"/>
      <c r="BO155" s="17"/>
      <c r="BP155" s="22">
        <f t="shared" si="484"/>
        <v>0</v>
      </c>
      <c r="BQ155" s="15">
        <f t="shared" si="485"/>
        <v>0</v>
      </c>
      <c r="BS155" s="28"/>
      <c r="BT155" s="21"/>
      <c r="BU155" s="20" t="s">
        <v>78</v>
      </c>
      <c r="BV155" s="20"/>
      <c r="BW155" s="19"/>
      <c r="BX155" s="18"/>
      <c r="BY155" s="17"/>
      <c r="BZ155" s="22">
        <f t="shared" si="486"/>
        <v>0</v>
      </c>
      <c r="CA155" s="15">
        <f t="shared" si="487"/>
        <v>0</v>
      </c>
      <c r="CC155" s="28"/>
      <c r="CD155" s="21"/>
      <c r="CE155" s="20" t="s">
        <v>78</v>
      </c>
      <c r="CF155" s="20"/>
      <c r="CG155" s="19"/>
      <c r="CH155" s="18"/>
      <c r="CI155" s="17"/>
      <c r="CJ155" s="22">
        <f t="shared" si="488"/>
        <v>0</v>
      </c>
      <c r="CK155" s="15">
        <f t="shared" si="489"/>
        <v>0</v>
      </c>
      <c r="CM155" s="28"/>
      <c r="CN155" s="21"/>
      <c r="CO155" s="20" t="s">
        <v>78</v>
      </c>
      <c r="CP155" s="20"/>
      <c r="CQ155" s="19"/>
      <c r="CR155" s="18"/>
      <c r="CS155" s="17"/>
      <c r="CT155" s="22">
        <f t="shared" si="490"/>
        <v>0</v>
      </c>
      <c r="CU155" s="15">
        <f t="shared" si="473"/>
        <v>0</v>
      </c>
      <c r="CW155" s="28"/>
      <c r="CX155" s="21"/>
      <c r="CY155" s="20" t="s">
        <v>78</v>
      </c>
      <c r="CZ155" s="20"/>
      <c r="DA155" s="19"/>
      <c r="DB155" s="18"/>
      <c r="DC155" s="17"/>
      <c r="DD155" s="22">
        <f t="shared" si="491"/>
        <v>0</v>
      </c>
      <c r="DE155" s="15">
        <f t="shared" si="474"/>
        <v>0</v>
      </c>
    </row>
    <row r="156" spans="1:109" ht="15.75" customHeight="1" outlineLevel="1" x14ac:dyDescent="0.25">
      <c r="A156" s="28"/>
      <c r="B156" s="21"/>
      <c r="C156" s="20" t="s">
        <v>78</v>
      </c>
      <c r="D156" s="20"/>
      <c r="E156" s="19"/>
      <c r="F156" s="18"/>
      <c r="G156" s="17"/>
      <c r="H156" s="22">
        <f t="shared" si="475"/>
        <v>0</v>
      </c>
      <c r="I156" s="15">
        <f t="shared" si="464"/>
        <v>0</v>
      </c>
      <c r="K156" s="28"/>
      <c r="L156" s="21"/>
      <c r="M156" s="20" t="s">
        <v>78</v>
      </c>
      <c r="N156" s="20"/>
      <c r="O156" s="19"/>
      <c r="P156" s="18"/>
      <c r="Q156" s="17"/>
      <c r="R156" s="22">
        <f t="shared" si="476"/>
        <v>0</v>
      </c>
      <c r="S156" s="15">
        <f t="shared" si="465"/>
        <v>0</v>
      </c>
      <c r="U156" s="28"/>
      <c r="V156" s="21"/>
      <c r="W156" s="20" t="s">
        <v>78</v>
      </c>
      <c r="X156" s="20"/>
      <c r="Y156" s="19"/>
      <c r="Z156" s="18"/>
      <c r="AA156" s="17"/>
      <c r="AB156" s="22">
        <f t="shared" si="477"/>
        <v>0</v>
      </c>
      <c r="AC156" s="15">
        <f t="shared" si="466"/>
        <v>0</v>
      </c>
      <c r="AE156" s="28"/>
      <c r="AF156" s="21"/>
      <c r="AG156" s="20" t="s">
        <v>78</v>
      </c>
      <c r="AH156" s="20"/>
      <c r="AI156" s="19"/>
      <c r="AJ156" s="18"/>
      <c r="AK156" s="17"/>
      <c r="AL156" s="22">
        <f t="shared" si="478"/>
        <v>0</v>
      </c>
      <c r="AM156" s="15">
        <f t="shared" si="479"/>
        <v>0</v>
      </c>
      <c r="AO156" s="28"/>
      <c r="AP156" s="21"/>
      <c r="AQ156" s="20" t="s">
        <v>78</v>
      </c>
      <c r="AR156" s="20"/>
      <c r="AS156" s="19"/>
      <c r="AT156" s="18"/>
      <c r="AU156" s="17"/>
      <c r="AV156" s="22">
        <f t="shared" si="480"/>
        <v>0</v>
      </c>
      <c r="AW156" s="15">
        <f t="shared" si="481"/>
        <v>0</v>
      </c>
      <c r="AY156" s="28"/>
      <c r="AZ156" s="21"/>
      <c r="BA156" s="20" t="s">
        <v>78</v>
      </c>
      <c r="BB156" s="20"/>
      <c r="BC156" s="19"/>
      <c r="BD156" s="18"/>
      <c r="BE156" s="17"/>
      <c r="BF156" s="22">
        <f t="shared" si="482"/>
        <v>0</v>
      </c>
      <c r="BG156" s="15">
        <f t="shared" si="483"/>
        <v>0</v>
      </c>
      <c r="BI156" s="28"/>
      <c r="BJ156" s="21"/>
      <c r="BK156" s="20" t="s">
        <v>78</v>
      </c>
      <c r="BL156" s="20"/>
      <c r="BM156" s="19"/>
      <c r="BN156" s="18"/>
      <c r="BO156" s="17"/>
      <c r="BP156" s="22">
        <f t="shared" si="484"/>
        <v>0</v>
      </c>
      <c r="BQ156" s="15">
        <f t="shared" si="485"/>
        <v>0</v>
      </c>
      <c r="BS156" s="28"/>
      <c r="BT156" s="21"/>
      <c r="BU156" s="20" t="s">
        <v>78</v>
      </c>
      <c r="BV156" s="20"/>
      <c r="BW156" s="19"/>
      <c r="BX156" s="18"/>
      <c r="BY156" s="17"/>
      <c r="BZ156" s="22">
        <f t="shared" si="486"/>
        <v>0</v>
      </c>
      <c r="CA156" s="15">
        <f t="shared" si="487"/>
        <v>0</v>
      </c>
      <c r="CC156" s="28"/>
      <c r="CD156" s="21"/>
      <c r="CE156" s="20" t="s">
        <v>78</v>
      </c>
      <c r="CF156" s="20"/>
      <c r="CG156" s="19"/>
      <c r="CH156" s="18"/>
      <c r="CI156" s="17"/>
      <c r="CJ156" s="22">
        <f t="shared" si="488"/>
        <v>0</v>
      </c>
      <c r="CK156" s="15">
        <f t="shared" si="489"/>
        <v>0</v>
      </c>
      <c r="CM156" s="28"/>
      <c r="CN156" s="21"/>
      <c r="CO156" s="20" t="s">
        <v>78</v>
      </c>
      <c r="CP156" s="20"/>
      <c r="CQ156" s="19"/>
      <c r="CR156" s="18"/>
      <c r="CS156" s="17"/>
      <c r="CT156" s="22">
        <f t="shared" si="490"/>
        <v>0</v>
      </c>
      <c r="CU156" s="15">
        <f t="shared" si="473"/>
        <v>0</v>
      </c>
      <c r="CW156" s="28"/>
      <c r="CX156" s="21"/>
      <c r="CY156" s="20" t="s">
        <v>78</v>
      </c>
      <c r="CZ156" s="20"/>
      <c r="DA156" s="19"/>
      <c r="DB156" s="18"/>
      <c r="DC156" s="17"/>
      <c r="DD156" s="22">
        <f t="shared" si="491"/>
        <v>0</v>
      </c>
      <c r="DE156" s="15">
        <f t="shared" si="474"/>
        <v>0</v>
      </c>
    </row>
    <row r="157" spans="1:109" ht="15.75" customHeight="1" outlineLevel="1" x14ac:dyDescent="0.25">
      <c r="A157" s="32"/>
      <c r="B157" s="31"/>
      <c r="C157" s="124" t="s">
        <v>78</v>
      </c>
      <c r="D157" s="124"/>
      <c r="E157" s="125"/>
      <c r="F157" s="126"/>
      <c r="G157" s="127"/>
      <c r="H157" s="128">
        <f t="shared" si="475"/>
        <v>0</v>
      </c>
      <c r="I157" s="129">
        <f t="shared" si="464"/>
        <v>0</v>
      </c>
      <c r="K157" s="32"/>
      <c r="L157" s="31"/>
      <c r="M157" s="20" t="s">
        <v>78</v>
      </c>
      <c r="N157" s="20"/>
      <c r="O157" s="19"/>
      <c r="P157" s="18"/>
      <c r="Q157" s="17"/>
      <c r="R157" s="22">
        <f t="shared" si="476"/>
        <v>0</v>
      </c>
      <c r="S157" s="15">
        <f t="shared" si="465"/>
        <v>0</v>
      </c>
      <c r="U157" s="32"/>
      <c r="V157" s="31"/>
      <c r="W157" s="20" t="s">
        <v>78</v>
      </c>
      <c r="X157" s="20"/>
      <c r="Y157" s="19"/>
      <c r="Z157" s="18"/>
      <c r="AA157" s="17"/>
      <c r="AB157" s="22">
        <f t="shared" si="477"/>
        <v>0</v>
      </c>
      <c r="AC157" s="15">
        <f t="shared" si="466"/>
        <v>0</v>
      </c>
      <c r="AE157" s="32"/>
      <c r="AF157" s="31"/>
      <c r="AG157" s="20" t="s">
        <v>78</v>
      </c>
      <c r="AH157" s="20"/>
      <c r="AI157" s="19"/>
      <c r="AJ157" s="18"/>
      <c r="AK157" s="17"/>
      <c r="AL157" s="22">
        <f t="shared" si="478"/>
        <v>0</v>
      </c>
      <c r="AM157" s="15">
        <f t="shared" si="479"/>
        <v>0</v>
      </c>
      <c r="AO157" s="32"/>
      <c r="AP157" s="31"/>
      <c r="AQ157" s="20" t="s">
        <v>78</v>
      </c>
      <c r="AR157" s="20"/>
      <c r="AS157" s="19"/>
      <c r="AT157" s="18"/>
      <c r="AU157" s="17"/>
      <c r="AV157" s="22">
        <f t="shared" si="480"/>
        <v>0</v>
      </c>
      <c r="AW157" s="15">
        <f t="shared" si="481"/>
        <v>0</v>
      </c>
      <c r="AY157" s="32"/>
      <c r="AZ157" s="31"/>
      <c r="BA157" s="20" t="s">
        <v>78</v>
      </c>
      <c r="BB157" s="20"/>
      <c r="BC157" s="19"/>
      <c r="BD157" s="18"/>
      <c r="BE157" s="17"/>
      <c r="BF157" s="22">
        <f t="shared" si="482"/>
        <v>0</v>
      </c>
      <c r="BG157" s="15">
        <f t="shared" si="483"/>
        <v>0</v>
      </c>
      <c r="BI157" s="32"/>
      <c r="BJ157" s="31"/>
      <c r="BK157" s="20" t="s">
        <v>78</v>
      </c>
      <c r="BL157" s="20"/>
      <c r="BM157" s="19"/>
      <c r="BN157" s="18"/>
      <c r="BO157" s="17"/>
      <c r="BP157" s="22">
        <f t="shared" si="484"/>
        <v>0</v>
      </c>
      <c r="BQ157" s="15">
        <f t="shared" si="485"/>
        <v>0</v>
      </c>
      <c r="BS157" s="32"/>
      <c r="BT157" s="31"/>
      <c r="BU157" s="20" t="s">
        <v>78</v>
      </c>
      <c r="BV157" s="20"/>
      <c r="BW157" s="19"/>
      <c r="BX157" s="18"/>
      <c r="BY157" s="17"/>
      <c r="BZ157" s="22">
        <f t="shared" si="486"/>
        <v>0</v>
      </c>
      <c r="CA157" s="15">
        <f t="shared" si="487"/>
        <v>0</v>
      </c>
      <c r="CC157" s="32"/>
      <c r="CD157" s="31"/>
      <c r="CE157" s="20" t="s">
        <v>78</v>
      </c>
      <c r="CF157" s="20"/>
      <c r="CG157" s="19"/>
      <c r="CH157" s="18"/>
      <c r="CI157" s="17"/>
      <c r="CJ157" s="22">
        <f t="shared" si="488"/>
        <v>0</v>
      </c>
      <c r="CK157" s="15">
        <f t="shared" si="489"/>
        <v>0</v>
      </c>
      <c r="CM157" s="32"/>
      <c r="CN157" s="31"/>
      <c r="CO157" s="20" t="s">
        <v>78</v>
      </c>
      <c r="CP157" s="20"/>
      <c r="CQ157" s="19"/>
      <c r="CR157" s="18"/>
      <c r="CS157" s="17"/>
      <c r="CT157" s="22">
        <f t="shared" si="490"/>
        <v>0</v>
      </c>
      <c r="CU157" s="15">
        <f t="shared" si="473"/>
        <v>0</v>
      </c>
      <c r="CW157" s="32"/>
      <c r="CX157" s="31"/>
      <c r="CY157" s="20" t="s">
        <v>78</v>
      </c>
      <c r="CZ157" s="20"/>
      <c r="DA157" s="19"/>
      <c r="DB157" s="18"/>
      <c r="DC157" s="17"/>
      <c r="DD157" s="22">
        <f t="shared" si="491"/>
        <v>0</v>
      </c>
      <c r="DE157" s="15">
        <f t="shared" si="474"/>
        <v>0</v>
      </c>
    </row>
    <row r="158" spans="1:109" ht="7.5" customHeight="1" outlineLevel="1" thickBot="1" x14ac:dyDescent="0.3">
      <c r="A158" s="247"/>
      <c r="B158" s="248"/>
      <c r="C158" s="248"/>
      <c r="D158" s="248"/>
      <c r="E158" s="248"/>
      <c r="F158" s="248"/>
      <c r="G158" s="248"/>
      <c r="H158" s="248"/>
      <c r="I158" s="249"/>
      <c r="K158" s="40"/>
      <c r="L158" s="39"/>
      <c r="M158" s="38"/>
      <c r="N158" s="38"/>
      <c r="O158" s="37"/>
      <c r="P158" s="36"/>
      <c r="Q158" s="35"/>
      <c r="R158" s="34"/>
      <c r="S158" s="33"/>
      <c r="U158" s="40"/>
      <c r="V158" s="39"/>
      <c r="W158" s="38"/>
      <c r="X158" s="38"/>
      <c r="Y158" s="37"/>
      <c r="Z158" s="36"/>
      <c r="AA158" s="35"/>
      <c r="AB158" s="34"/>
      <c r="AC158" s="33"/>
      <c r="AE158" s="40"/>
      <c r="AF158" s="39"/>
      <c r="AG158" s="38"/>
      <c r="AH158" s="38"/>
      <c r="AI158" s="37"/>
      <c r="AJ158" s="36"/>
      <c r="AK158" s="35"/>
      <c r="AL158" s="34"/>
      <c r="AM158" s="33"/>
      <c r="AO158" s="40"/>
      <c r="AP158" s="39"/>
      <c r="AQ158" s="38"/>
      <c r="AR158" s="38"/>
      <c r="AS158" s="37"/>
      <c r="AT158" s="36"/>
      <c r="AU158" s="35"/>
      <c r="AV158" s="34"/>
      <c r="AW158" s="33"/>
      <c r="AY158" s="40"/>
      <c r="AZ158" s="39"/>
      <c r="BA158" s="38"/>
      <c r="BB158" s="38"/>
      <c r="BC158" s="37"/>
      <c r="BD158" s="36"/>
      <c r="BE158" s="35"/>
      <c r="BF158" s="34"/>
      <c r="BG158" s="33"/>
      <c r="BI158" s="40"/>
      <c r="BJ158" s="39"/>
      <c r="BK158" s="38"/>
      <c r="BL158" s="38"/>
      <c r="BM158" s="37"/>
      <c r="BN158" s="36"/>
      <c r="BO158" s="35"/>
      <c r="BP158" s="34"/>
      <c r="BQ158" s="33"/>
      <c r="BS158" s="40"/>
      <c r="BT158" s="39"/>
      <c r="BU158" s="38"/>
      <c r="BV158" s="38"/>
      <c r="BW158" s="37"/>
      <c r="BX158" s="36"/>
      <c r="BY158" s="35"/>
      <c r="BZ158" s="34"/>
      <c r="CA158" s="33"/>
      <c r="CC158" s="40"/>
      <c r="CD158" s="39"/>
      <c r="CE158" s="38"/>
      <c r="CF158" s="38"/>
      <c r="CG158" s="37"/>
      <c r="CH158" s="36"/>
      <c r="CI158" s="35"/>
      <c r="CJ158" s="34"/>
      <c r="CK158" s="33"/>
      <c r="CM158" s="40"/>
      <c r="CN158" s="39"/>
      <c r="CO158" s="38"/>
      <c r="CP158" s="38"/>
      <c r="CQ158" s="37"/>
      <c r="CR158" s="36"/>
      <c r="CS158" s="35"/>
      <c r="CT158" s="34"/>
      <c r="CU158" s="33"/>
      <c r="CW158" s="40"/>
      <c r="CX158" s="39"/>
      <c r="CY158" s="38"/>
      <c r="CZ158" s="38"/>
      <c r="DA158" s="37"/>
      <c r="DB158" s="36"/>
      <c r="DC158" s="35"/>
      <c r="DD158" s="34"/>
      <c r="DE158" s="33"/>
    </row>
    <row r="159" spans="1:109" ht="23.25" customHeight="1" outlineLevel="1" thickBot="1" x14ac:dyDescent="0.3">
      <c r="A159" s="250" t="s">
        <v>143</v>
      </c>
      <c r="B159" s="251"/>
      <c r="C159" s="251"/>
      <c r="D159" s="251"/>
      <c r="E159" s="251"/>
      <c r="F159" s="251"/>
      <c r="G159" s="252"/>
      <c r="H159" s="130">
        <f>H161</f>
        <v>0</v>
      </c>
      <c r="I159" s="130">
        <f>I161</f>
        <v>0</v>
      </c>
      <c r="K159" s="216" t="s">
        <v>143</v>
      </c>
      <c r="L159" s="217"/>
      <c r="M159" s="217"/>
      <c r="N159" s="217"/>
      <c r="O159" s="217"/>
      <c r="P159" s="217"/>
      <c r="Q159" s="218"/>
      <c r="R159" s="130">
        <f>R161</f>
        <v>0</v>
      </c>
      <c r="S159" s="130">
        <f>S161</f>
        <v>0</v>
      </c>
      <c r="U159" s="216" t="s">
        <v>143</v>
      </c>
      <c r="V159" s="217"/>
      <c r="W159" s="217"/>
      <c r="X159" s="217"/>
      <c r="Y159" s="217"/>
      <c r="Z159" s="217"/>
      <c r="AA159" s="218"/>
      <c r="AB159" s="130">
        <f>AB161</f>
        <v>34972642.600000001</v>
      </c>
      <c r="AC159" s="130">
        <f>AC161</f>
        <v>230939182.59999999</v>
      </c>
      <c r="AE159" s="216" t="s">
        <v>143</v>
      </c>
      <c r="AF159" s="217"/>
      <c r="AG159" s="217"/>
      <c r="AH159" s="217"/>
      <c r="AI159" s="217"/>
      <c r="AJ159" s="217"/>
      <c r="AK159" s="218"/>
      <c r="AL159" s="130">
        <f>AL161</f>
        <v>37670642.600000001</v>
      </c>
      <c r="AM159" s="130">
        <f>AM161</f>
        <v>247837182.59999999</v>
      </c>
      <c r="AO159" s="216" t="s">
        <v>143</v>
      </c>
      <c r="AP159" s="217"/>
      <c r="AQ159" s="217"/>
      <c r="AR159" s="217"/>
      <c r="AS159" s="217"/>
      <c r="AT159" s="217"/>
      <c r="AU159" s="218"/>
      <c r="AV159" s="130">
        <f>AV161</f>
        <v>23047076</v>
      </c>
      <c r="AW159" s="130">
        <f>AW161</f>
        <v>144347476</v>
      </c>
      <c r="AX159" s="1"/>
      <c r="AY159" s="216" t="s">
        <v>143</v>
      </c>
      <c r="AZ159" s="217"/>
      <c r="BA159" s="217"/>
      <c r="BB159" s="217"/>
      <c r="BC159" s="217"/>
      <c r="BD159" s="217"/>
      <c r="BE159" s="218"/>
      <c r="BF159" s="130">
        <f>BF161</f>
        <v>17226407</v>
      </c>
      <c r="BG159" s="130">
        <f>BG161</f>
        <v>107891707</v>
      </c>
      <c r="BH159" s="1"/>
      <c r="BI159" s="216" t="s">
        <v>143</v>
      </c>
      <c r="BJ159" s="217"/>
      <c r="BK159" s="217"/>
      <c r="BL159" s="217"/>
      <c r="BM159" s="217"/>
      <c r="BN159" s="217"/>
      <c r="BO159" s="218"/>
      <c r="BP159" s="130">
        <f>BP161</f>
        <v>20608407</v>
      </c>
      <c r="BQ159" s="130">
        <f>BQ161</f>
        <v>129073707</v>
      </c>
      <c r="BS159" s="216" t="s">
        <v>143</v>
      </c>
      <c r="BT159" s="217"/>
      <c r="BU159" s="217"/>
      <c r="BV159" s="217"/>
      <c r="BW159" s="217"/>
      <c r="BX159" s="217"/>
      <c r="BY159" s="218"/>
      <c r="BZ159" s="130">
        <f>BZ161</f>
        <v>11953907</v>
      </c>
      <c r="CA159" s="130">
        <f>CA161</f>
        <v>74869207</v>
      </c>
      <c r="CC159" s="216" t="s">
        <v>143</v>
      </c>
      <c r="CD159" s="217"/>
      <c r="CE159" s="217"/>
      <c r="CF159" s="217"/>
      <c r="CG159" s="217"/>
      <c r="CH159" s="217"/>
      <c r="CI159" s="218"/>
      <c r="CJ159" s="130">
        <f>CJ161</f>
        <v>11953907</v>
      </c>
      <c r="CK159" s="130">
        <f>CK161</f>
        <v>74869207</v>
      </c>
      <c r="CM159" s="216" t="s">
        <v>143</v>
      </c>
      <c r="CN159" s="217"/>
      <c r="CO159" s="217"/>
      <c r="CP159" s="217"/>
      <c r="CQ159" s="217"/>
      <c r="CR159" s="217"/>
      <c r="CS159" s="218"/>
      <c r="CT159" s="130">
        <f>CT161</f>
        <v>0</v>
      </c>
      <c r="CU159" s="130">
        <f>CU161</f>
        <v>0</v>
      </c>
      <c r="CW159" s="216" t="s">
        <v>143</v>
      </c>
      <c r="CX159" s="217"/>
      <c r="CY159" s="217"/>
      <c r="CZ159" s="217"/>
      <c r="DA159" s="217"/>
      <c r="DB159" s="217"/>
      <c r="DC159" s="218"/>
      <c r="DD159" s="130">
        <f>DD161</f>
        <v>0</v>
      </c>
      <c r="DE159" s="130">
        <f>DE161</f>
        <v>0</v>
      </c>
    </row>
    <row r="160" spans="1:109" ht="11.25" customHeight="1" outlineLevel="1" thickBot="1" x14ac:dyDescent="0.3">
      <c r="A160" s="209"/>
      <c r="B160" s="209"/>
      <c r="C160" s="209"/>
      <c r="D160" s="209"/>
      <c r="E160" s="209"/>
      <c r="F160" s="209"/>
      <c r="G160" s="209"/>
      <c r="H160" s="209"/>
      <c r="I160" s="209"/>
      <c r="K160" s="213"/>
      <c r="L160" s="214"/>
      <c r="M160" s="214"/>
      <c r="N160" s="214"/>
      <c r="O160" s="214"/>
      <c r="P160" s="214"/>
      <c r="Q160" s="214"/>
      <c r="R160" s="214"/>
      <c r="S160" s="215"/>
      <c r="U160" s="201"/>
      <c r="V160" s="202"/>
      <c r="W160" s="202"/>
      <c r="X160" s="202"/>
      <c r="Y160" s="202"/>
      <c r="Z160" s="202"/>
      <c r="AA160" s="202"/>
      <c r="AB160" s="202"/>
      <c r="AC160" s="203"/>
      <c r="AE160" s="201"/>
      <c r="AF160" s="202"/>
      <c r="AG160" s="202"/>
      <c r="AH160" s="202"/>
      <c r="AI160" s="202"/>
      <c r="AJ160" s="202"/>
      <c r="AK160" s="202"/>
      <c r="AL160" s="202"/>
      <c r="AM160" s="203"/>
      <c r="AO160" s="201"/>
      <c r="AP160" s="202"/>
      <c r="AQ160" s="202"/>
      <c r="AR160" s="202"/>
      <c r="AS160" s="202"/>
      <c r="AT160" s="202"/>
      <c r="AU160" s="202"/>
      <c r="AV160" s="202"/>
      <c r="AW160" s="203"/>
      <c r="AY160" s="201"/>
      <c r="AZ160" s="202"/>
      <c r="BA160" s="202"/>
      <c r="BB160" s="202"/>
      <c r="BC160" s="202"/>
      <c r="BD160" s="202"/>
      <c r="BE160" s="202"/>
      <c r="BF160" s="202"/>
      <c r="BG160" s="203"/>
      <c r="BI160" s="201"/>
      <c r="BJ160" s="202"/>
      <c r="BK160" s="202"/>
      <c r="BL160" s="202"/>
      <c r="BM160" s="202"/>
      <c r="BN160" s="202"/>
      <c r="BO160" s="202"/>
      <c r="BP160" s="202"/>
      <c r="BQ160" s="203"/>
      <c r="BS160" s="201"/>
      <c r="BT160" s="202"/>
      <c r="BU160" s="202"/>
      <c r="BV160" s="202"/>
      <c r="BW160" s="202"/>
      <c r="BX160" s="202"/>
      <c r="BY160" s="202"/>
      <c r="BZ160" s="202"/>
      <c r="CA160" s="203"/>
      <c r="CC160" s="201"/>
      <c r="CD160" s="202"/>
      <c r="CE160" s="202"/>
      <c r="CF160" s="202"/>
      <c r="CG160" s="202"/>
      <c r="CH160" s="202"/>
      <c r="CI160" s="202"/>
      <c r="CJ160" s="202"/>
      <c r="CK160" s="203"/>
      <c r="CM160" s="201"/>
      <c r="CN160" s="202"/>
      <c r="CO160" s="202"/>
      <c r="CP160" s="202"/>
      <c r="CQ160" s="202"/>
      <c r="CR160" s="202"/>
      <c r="CS160" s="202"/>
      <c r="CT160" s="202"/>
      <c r="CU160" s="203"/>
      <c r="CW160" s="201"/>
      <c r="CX160" s="202"/>
      <c r="CY160" s="202"/>
      <c r="CZ160" s="202"/>
      <c r="DA160" s="202"/>
      <c r="DB160" s="202"/>
      <c r="DC160" s="202"/>
      <c r="DD160" s="202"/>
      <c r="DE160" s="203"/>
    </row>
    <row r="161" spans="1:109" ht="18.75" customHeight="1" outlineLevel="1" x14ac:dyDescent="0.3">
      <c r="A161" s="219" t="s">
        <v>120</v>
      </c>
      <c r="B161" s="219"/>
      <c r="C161" s="219"/>
      <c r="D161" s="219"/>
      <c r="E161" s="219"/>
      <c r="F161" s="219"/>
      <c r="G161" s="220"/>
      <c r="H161" s="131">
        <f>H163+H170+H176+H182</f>
        <v>0</v>
      </c>
      <c r="I161" s="131">
        <f>I163+I170+I176+I182</f>
        <v>0</v>
      </c>
      <c r="K161" s="207" t="s">
        <v>120</v>
      </c>
      <c r="L161" s="208"/>
      <c r="M161" s="208"/>
      <c r="N161" s="208"/>
      <c r="O161" s="208"/>
      <c r="P161" s="208"/>
      <c r="Q161" s="208"/>
      <c r="R161" s="131">
        <f>R163+R170+R176+R182</f>
        <v>0</v>
      </c>
      <c r="S161" s="131">
        <f>S163+S170+S176+S182</f>
        <v>0</v>
      </c>
      <c r="U161" s="207" t="s">
        <v>120</v>
      </c>
      <c r="V161" s="208"/>
      <c r="W161" s="208"/>
      <c r="X161" s="208"/>
      <c r="Y161" s="208"/>
      <c r="Z161" s="208"/>
      <c r="AA161" s="208"/>
      <c r="AB161" s="131">
        <f>AB163+AB170+AB176+AB182</f>
        <v>34972642.600000001</v>
      </c>
      <c r="AC161" s="131">
        <f>AC163+AC170+AC176+AC182</f>
        <v>230939182.59999999</v>
      </c>
      <c r="AE161" s="207" t="s">
        <v>120</v>
      </c>
      <c r="AF161" s="208"/>
      <c r="AG161" s="208"/>
      <c r="AH161" s="208"/>
      <c r="AI161" s="208"/>
      <c r="AJ161" s="208"/>
      <c r="AK161" s="208"/>
      <c r="AL161" s="131">
        <f>AL163+AL170+AL176+AL182</f>
        <v>37670642.600000001</v>
      </c>
      <c r="AM161" s="131">
        <f>AM163+AM170+AM176+AM182</f>
        <v>247837182.59999999</v>
      </c>
      <c r="AO161" s="207" t="s">
        <v>120</v>
      </c>
      <c r="AP161" s="208"/>
      <c r="AQ161" s="208"/>
      <c r="AR161" s="208"/>
      <c r="AS161" s="208"/>
      <c r="AT161" s="208"/>
      <c r="AU161" s="208"/>
      <c r="AV161" s="131">
        <f>AV163+AV170+AV176+AV182</f>
        <v>23047076</v>
      </c>
      <c r="AW161" s="131">
        <f>AW163+AW170+AW176+AW182</f>
        <v>144347476</v>
      </c>
      <c r="AY161" s="207" t="s">
        <v>120</v>
      </c>
      <c r="AZ161" s="208"/>
      <c r="BA161" s="208"/>
      <c r="BB161" s="208"/>
      <c r="BC161" s="208"/>
      <c r="BD161" s="208"/>
      <c r="BE161" s="208"/>
      <c r="BF161" s="131">
        <f>BF163+BF170+BF176+BF182</f>
        <v>17226407</v>
      </c>
      <c r="BG161" s="131">
        <f>BG163+BG170+BG176+BG182</f>
        <v>107891707</v>
      </c>
      <c r="BI161" s="207" t="s">
        <v>120</v>
      </c>
      <c r="BJ161" s="208"/>
      <c r="BK161" s="208"/>
      <c r="BL161" s="208"/>
      <c r="BM161" s="208"/>
      <c r="BN161" s="208"/>
      <c r="BO161" s="208"/>
      <c r="BP161" s="131">
        <f>BP163+BP170+BP176+BP182</f>
        <v>20608407</v>
      </c>
      <c r="BQ161" s="131">
        <f>BQ163+BQ170+BQ176+BQ182</f>
        <v>129073707</v>
      </c>
      <c r="BS161" s="207" t="s">
        <v>120</v>
      </c>
      <c r="BT161" s="208"/>
      <c r="BU161" s="208"/>
      <c r="BV161" s="208"/>
      <c r="BW161" s="208"/>
      <c r="BX161" s="208"/>
      <c r="BY161" s="208"/>
      <c r="BZ161" s="131">
        <f>BZ163+BZ170+BZ176+BZ182</f>
        <v>11953907</v>
      </c>
      <c r="CA161" s="131">
        <f>CA163+CA170+CA176+CA182</f>
        <v>74869207</v>
      </c>
      <c r="CC161" s="207" t="s">
        <v>120</v>
      </c>
      <c r="CD161" s="208"/>
      <c r="CE161" s="208"/>
      <c r="CF161" s="208"/>
      <c r="CG161" s="208"/>
      <c r="CH161" s="208"/>
      <c r="CI161" s="208"/>
      <c r="CJ161" s="131">
        <f>CJ163+CJ170+CJ176+CJ182</f>
        <v>11953907</v>
      </c>
      <c r="CK161" s="131">
        <f>CK163+CK170+CK176+CK182</f>
        <v>74869207</v>
      </c>
      <c r="CM161" s="207" t="s">
        <v>120</v>
      </c>
      <c r="CN161" s="208"/>
      <c r="CO161" s="208"/>
      <c r="CP161" s="208"/>
      <c r="CQ161" s="208"/>
      <c r="CR161" s="208"/>
      <c r="CS161" s="208"/>
      <c r="CT161" s="131">
        <f>CT163+CT170+CT176+CT182</f>
        <v>0</v>
      </c>
      <c r="CU161" s="131">
        <f>CU163+CU170+CU176+CU182</f>
        <v>0</v>
      </c>
      <c r="CW161" s="207" t="s">
        <v>120</v>
      </c>
      <c r="CX161" s="208"/>
      <c r="CY161" s="208"/>
      <c r="CZ161" s="208"/>
      <c r="DA161" s="208"/>
      <c r="DB161" s="208"/>
      <c r="DC161" s="208"/>
      <c r="DD161" s="131">
        <f>DD163+DD170+DD176+DD182</f>
        <v>0</v>
      </c>
      <c r="DE161" s="131">
        <f>DE163+DE170+DE176+DE182</f>
        <v>0</v>
      </c>
    </row>
    <row r="162" spans="1:109" ht="12.75" customHeight="1" outlineLevel="1" x14ac:dyDescent="0.25">
      <c r="A162" s="200"/>
      <c r="B162" s="200"/>
      <c r="C162" s="200"/>
      <c r="D162" s="200"/>
      <c r="E162" s="200"/>
      <c r="F162" s="200"/>
      <c r="G162" s="200"/>
      <c r="H162" s="200"/>
      <c r="I162" s="200"/>
      <c r="K162" s="210"/>
      <c r="L162" s="211"/>
      <c r="M162" s="211"/>
      <c r="N162" s="211"/>
      <c r="O162" s="211"/>
      <c r="P162" s="211"/>
      <c r="Q162" s="211"/>
      <c r="R162" s="211"/>
      <c r="S162" s="212"/>
      <c r="U162" s="200"/>
      <c r="V162" s="200"/>
      <c r="W162" s="200"/>
      <c r="X162" s="200"/>
      <c r="Y162" s="200"/>
      <c r="Z162" s="200"/>
      <c r="AA162" s="200"/>
      <c r="AB162" s="200"/>
      <c r="AC162" s="200"/>
      <c r="AE162" s="200"/>
      <c r="AF162" s="200"/>
      <c r="AG162" s="200"/>
      <c r="AH162" s="200"/>
      <c r="AI162" s="200"/>
      <c r="AJ162" s="200"/>
      <c r="AK162" s="200"/>
      <c r="AL162" s="200"/>
      <c r="AM162" s="200"/>
      <c r="AO162" s="200"/>
      <c r="AP162" s="200"/>
      <c r="AQ162" s="200"/>
      <c r="AR162" s="200"/>
      <c r="AS162" s="200"/>
      <c r="AT162" s="200"/>
      <c r="AU162" s="200"/>
      <c r="AV162" s="200"/>
      <c r="AW162" s="200"/>
      <c r="AY162" s="200"/>
      <c r="AZ162" s="200"/>
      <c r="BA162" s="200"/>
      <c r="BB162" s="200"/>
      <c r="BC162" s="200"/>
      <c r="BD162" s="200"/>
      <c r="BE162" s="200"/>
      <c r="BF162" s="200"/>
      <c r="BG162" s="200"/>
      <c r="BI162" s="210"/>
      <c r="BJ162" s="211"/>
      <c r="BK162" s="211"/>
      <c r="BL162" s="211"/>
      <c r="BM162" s="211"/>
      <c r="BN162" s="211"/>
      <c r="BO162" s="211"/>
      <c r="BP162" s="211"/>
      <c r="BQ162" s="212"/>
      <c r="BS162" s="200"/>
      <c r="BT162" s="200"/>
      <c r="BU162" s="200"/>
      <c r="BV162" s="200"/>
      <c r="BW162" s="200"/>
      <c r="BX162" s="200"/>
      <c r="BY162" s="200"/>
      <c r="BZ162" s="200"/>
      <c r="CA162" s="200"/>
      <c r="CC162" s="200"/>
      <c r="CD162" s="200"/>
      <c r="CE162" s="200"/>
      <c r="CF162" s="200"/>
      <c r="CG162" s="200"/>
      <c r="CH162" s="200"/>
      <c r="CI162" s="200"/>
      <c r="CJ162" s="200"/>
      <c r="CK162" s="200"/>
      <c r="CM162" s="200"/>
      <c r="CN162" s="200"/>
      <c r="CO162" s="200"/>
      <c r="CP162" s="200"/>
      <c r="CQ162" s="200"/>
      <c r="CR162" s="200"/>
      <c r="CS162" s="200"/>
      <c r="CT162" s="200"/>
      <c r="CU162" s="200"/>
      <c r="CW162" s="200"/>
      <c r="CX162" s="200"/>
      <c r="CY162" s="200"/>
      <c r="CZ162" s="200"/>
      <c r="DA162" s="200"/>
      <c r="DB162" s="200"/>
      <c r="DC162" s="200"/>
      <c r="DD162" s="200"/>
      <c r="DE162" s="200"/>
    </row>
    <row r="163" spans="1:109" ht="15.75" customHeight="1" outlineLevel="1" x14ac:dyDescent="0.25">
      <c r="A163" s="204" t="s">
        <v>144</v>
      </c>
      <c r="B163" s="205"/>
      <c r="C163" s="205"/>
      <c r="D163" s="205"/>
      <c r="E163" s="205"/>
      <c r="F163" s="205"/>
      <c r="G163" s="206"/>
      <c r="H163" s="120">
        <f>H164+H165+H166+H167+H168+H169</f>
        <v>0</v>
      </c>
      <c r="I163" s="120">
        <f>I164+I165+I166+I167+I168+I169</f>
        <v>0</v>
      </c>
      <c r="K163" s="204" t="s">
        <v>144</v>
      </c>
      <c r="L163" s="205"/>
      <c r="M163" s="205"/>
      <c r="N163" s="205"/>
      <c r="O163" s="205"/>
      <c r="P163" s="205"/>
      <c r="Q163" s="206"/>
      <c r="R163" s="120">
        <f>R164+R165+R166+R167+R168+R169</f>
        <v>0</v>
      </c>
      <c r="S163" s="120">
        <f>S164+S165+S166+S167+S168+S169</f>
        <v>0</v>
      </c>
      <c r="U163" s="204" t="s">
        <v>144</v>
      </c>
      <c r="V163" s="205"/>
      <c r="W163" s="205"/>
      <c r="X163" s="205"/>
      <c r="Y163" s="205"/>
      <c r="Z163" s="205"/>
      <c r="AA163" s="206"/>
      <c r="AB163" s="120">
        <f>AB164+AB165+AB166+AB167+AB168+AB169</f>
        <v>5700000</v>
      </c>
      <c r="AC163" s="120">
        <f>AC164+AC165+AC166+AC167+AC168+AC169</f>
        <v>35700000</v>
      </c>
      <c r="AE163" s="204" t="s">
        <v>144</v>
      </c>
      <c r="AF163" s="205"/>
      <c r="AG163" s="205"/>
      <c r="AH163" s="205"/>
      <c r="AI163" s="205"/>
      <c r="AJ163" s="205"/>
      <c r="AK163" s="206"/>
      <c r="AL163" s="120">
        <f>AL164+AL165+AL166+AL167+AL168+AL169</f>
        <v>5130000</v>
      </c>
      <c r="AM163" s="120">
        <f>AM164+AM165+AM166+AM167+AM168+AM169</f>
        <v>32130000</v>
      </c>
      <c r="AO163" s="204" t="s">
        <v>144</v>
      </c>
      <c r="AP163" s="205"/>
      <c r="AQ163" s="205"/>
      <c r="AR163" s="205"/>
      <c r="AS163" s="205"/>
      <c r="AT163" s="205"/>
      <c r="AU163" s="206"/>
      <c r="AV163" s="120">
        <f>AV164+AV165+AV166+AV167+AV168+AV169</f>
        <v>8512000</v>
      </c>
      <c r="AW163" s="120">
        <f>AW164+AW165+AW166+AW167+AW168+AW169</f>
        <v>53312000</v>
      </c>
      <c r="AY163" s="204" t="s">
        <v>144</v>
      </c>
      <c r="AZ163" s="205"/>
      <c r="BA163" s="205"/>
      <c r="BB163" s="205"/>
      <c r="BC163" s="205"/>
      <c r="BD163" s="205"/>
      <c r="BE163" s="206"/>
      <c r="BF163" s="120">
        <f>BF164+BF165+BF166+BF167+BF168+BF169</f>
        <v>6517000</v>
      </c>
      <c r="BG163" s="120">
        <f>BG164+BG165+BG166+BG167+BG168+BG169</f>
        <v>40817000</v>
      </c>
      <c r="BI163" s="204" t="s">
        <v>144</v>
      </c>
      <c r="BJ163" s="205"/>
      <c r="BK163" s="205"/>
      <c r="BL163" s="205"/>
      <c r="BM163" s="205"/>
      <c r="BN163" s="205"/>
      <c r="BO163" s="206"/>
      <c r="BP163" s="120">
        <f>BP164+BP165+BP166+BP167+BP168+BP169</f>
        <v>8797000</v>
      </c>
      <c r="BQ163" s="120">
        <f>BQ164+BQ165+BQ166+BQ167+BQ168+BQ169</f>
        <v>55097000</v>
      </c>
      <c r="BS163" s="204" t="s">
        <v>144</v>
      </c>
      <c r="BT163" s="205"/>
      <c r="BU163" s="205"/>
      <c r="BV163" s="205"/>
      <c r="BW163" s="205"/>
      <c r="BX163" s="205"/>
      <c r="BY163" s="206"/>
      <c r="BZ163" s="120">
        <f>BZ164+BZ165+BZ166+BZ167+BZ168+BZ169</f>
        <v>6517000</v>
      </c>
      <c r="CA163" s="120">
        <f>CA164+CA165+CA166+CA167+CA168+CA169</f>
        <v>40817000</v>
      </c>
      <c r="CC163" s="204" t="s">
        <v>144</v>
      </c>
      <c r="CD163" s="205"/>
      <c r="CE163" s="205"/>
      <c r="CF163" s="205"/>
      <c r="CG163" s="205"/>
      <c r="CH163" s="205"/>
      <c r="CI163" s="206"/>
      <c r="CJ163" s="120">
        <f>CJ164+CJ165+CJ166+CJ167+CJ168+CJ169</f>
        <v>6517000</v>
      </c>
      <c r="CK163" s="120">
        <f>CK164+CK165+CK166+CK167+CK168+CK169</f>
        <v>40817000</v>
      </c>
      <c r="CM163" s="204" t="s">
        <v>144</v>
      </c>
      <c r="CN163" s="205"/>
      <c r="CO163" s="205"/>
      <c r="CP163" s="205"/>
      <c r="CQ163" s="205"/>
      <c r="CR163" s="205"/>
      <c r="CS163" s="206"/>
      <c r="CT163" s="120">
        <f>CT164+CT165+CT166+CT167+CT168+CT169</f>
        <v>0</v>
      </c>
      <c r="CU163" s="120">
        <f>CU164+CU165+CU166+CU167+CU168+CU169</f>
        <v>0</v>
      </c>
      <c r="CW163" s="204" t="s">
        <v>144</v>
      </c>
      <c r="CX163" s="205"/>
      <c r="CY163" s="205"/>
      <c r="CZ163" s="205"/>
      <c r="DA163" s="205"/>
      <c r="DB163" s="205"/>
      <c r="DC163" s="206"/>
      <c r="DD163" s="120">
        <f>DD164+DD165+DD166+DD167+DD168+DD169</f>
        <v>0</v>
      </c>
      <c r="DE163" s="120">
        <f>DE164+DE165+DE166+DE167+DE168+DE169</f>
        <v>0</v>
      </c>
    </row>
    <row r="164" spans="1:109" ht="19.5" customHeight="1" outlineLevel="1" x14ac:dyDescent="0.25">
      <c r="A164" s="28"/>
      <c r="B164" s="122" t="s">
        <v>145</v>
      </c>
      <c r="C164" s="26" t="s">
        <v>78</v>
      </c>
      <c r="D164" s="26"/>
      <c r="E164" s="25"/>
      <c r="F164" s="24">
        <v>1</v>
      </c>
      <c r="G164" s="23"/>
      <c r="H164" s="22">
        <f>(G164*F164)*19%</f>
        <v>0</v>
      </c>
      <c r="I164" s="119">
        <f>(G164*F164)+H164</f>
        <v>0</v>
      </c>
      <c r="J164" s="1"/>
      <c r="K164" s="28"/>
      <c r="L164" s="122" t="s">
        <v>145</v>
      </c>
      <c r="M164" s="26" t="s">
        <v>78</v>
      </c>
      <c r="N164" s="26"/>
      <c r="O164" s="25"/>
      <c r="P164" s="24"/>
      <c r="Q164" s="23"/>
      <c r="R164" s="22">
        <f>(Q164*P164)*19%</f>
        <v>0</v>
      </c>
      <c r="S164" s="119">
        <f t="shared" ref="S164:S175" si="492">(Q164*P164)+R164</f>
        <v>0</v>
      </c>
      <c r="T164" s="1"/>
      <c r="U164" s="28"/>
      <c r="V164" s="122" t="s">
        <v>146</v>
      </c>
      <c r="W164" s="26" t="s">
        <v>78</v>
      </c>
      <c r="X164" s="26" t="s">
        <v>80</v>
      </c>
      <c r="Y164" s="25" t="s">
        <v>147</v>
      </c>
      <c r="Z164" s="24">
        <v>2</v>
      </c>
      <c r="AA164" s="23">
        <v>4000000</v>
      </c>
      <c r="AB164" s="22">
        <f>(AA164*Z164)*19%</f>
        <v>1520000</v>
      </c>
      <c r="AC164" s="119">
        <f t="shared" ref="AC164:AC175" si="493">(AA164*Z164)+AB164</f>
        <v>9520000</v>
      </c>
      <c r="AD164" s="1"/>
      <c r="AE164" s="20"/>
      <c r="AF164" s="122" t="s">
        <v>146</v>
      </c>
      <c r="AG164" s="26" t="s">
        <v>78</v>
      </c>
      <c r="AH164" s="26" t="s">
        <v>80</v>
      </c>
      <c r="AI164" s="25" t="s">
        <v>147</v>
      </c>
      <c r="AJ164" s="24">
        <v>2</v>
      </c>
      <c r="AK164" s="23">
        <v>4000000</v>
      </c>
      <c r="AL164" s="22">
        <f>(AK164*AJ164)*19%</f>
        <v>1520000</v>
      </c>
      <c r="AM164" s="119">
        <f t="shared" ref="AM164" si="494">(AK164*AJ164)+AL164</f>
        <v>9520000</v>
      </c>
      <c r="AN164" s="1"/>
      <c r="AO164" s="20"/>
      <c r="AP164" s="122" t="s">
        <v>146</v>
      </c>
      <c r="AQ164" s="26" t="s">
        <v>78</v>
      </c>
      <c r="AR164" s="26" t="s">
        <v>80</v>
      </c>
      <c r="AS164" s="25" t="s">
        <v>147</v>
      </c>
      <c r="AT164" s="24">
        <v>3</v>
      </c>
      <c r="AU164" s="23">
        <v>4000000</v>
      </c>
      <c r="AV164" s="22">
        <f>(AU164*AT164)*19%</f>
        <v>2280000</v>
      </c>
      <c r="AW164" s="119">
        <f t="shared" ref="AW164" si="495">(AU164*AT164)+AV164</f>
        <v>14280000</v>
      </c>
      <c r="AX164" s="1"/>
      <c r="AY164" s="20"/>
      <c r="AZ164" s="122" t="s">
        <v>146</v>
      </c>
      <c r="BA164" s="26" t="s">
        <v>78</v>
      </c>
      <c r="BB164" s="26" t="s">
        <v>80</v>
      </c>
      <c r="BC164" s="25" t="s">
        <v>147</v>
      </c>
      <c r="BD164" s="24">
        <v>3</v>
      </c>
      <c r="BE164" s="23">
        <v>4200000</v>
      </c>
      <c r="BF164" s="22">
        <f>(BE164*BD164)*19%</f>
        <v>2394000</v>
      </c>
      <c r="BG164" s="119">
        <f t="shared" ref="BG164" si="496">(BE164*BD164)+BF164</f>
        <v>14994000</v>
      </c>
      <c r="BH164" s="1"/>
      <c r="BI164" s="20"/>
      <c r="BJ164" s="122" t="s">
        <v>146</v>
      </c>
      <c r="BK164" s="26" t="s">
        <v>78</v>
      </c>
      <c r="BL164" s="26" t="s">
        <v>80</v>
      </c>
      <c r="BM164" s="25" t="s">
        <v>147</v>
      </c>
      <c r="BN164" s="24">
        <v>3</v>
      </c>
      <c r="BO164" s="23">
        <v>4200000</v>
      </c>
      <c r="BP164" s="22">
        <f>(BO164*BN164)*19%</f>
        <v>2394000</v>
      </c>
      <c r="BQ164" s="119">
        <f t="shared" ref="BQ164" si="497">(BO164*BN164)+BP164</f>
        <v>14994000</v>
      </c>
      <c r="BS164" s="20"/>
      <c r="BT164" s="122" t="s">
        <v>146</v>
      </c>
      <c r="BU164" s="26" t="s">
        <v>78</v>
      </c>
      <c r="BV164" s="26" t="s">
        <v>80</v>
      </c>
      <c r="BW164" s="25" t="s">
        <v>147</v>
      </c>
      <c r="BX164" s="24">
        <v>3</v>
      </c>
      <c r="BY164" s="23">
        <v>4200000</v>
      </c>
      <c r="BZ164" s="22">
        <f>(BY164*BX164)*19%</f>
        <v>2394000</v>
      </c>
      <c r="CA164" s="119">
        <f t="shared" ref="CA164" si="498">(BY164*BX164)+BZ164</f>
        <v>14994000</v>
      </c>
      <c r="CC164" s="20"/>
      <c r="CD164" s="122" t="s">
        <v>146</v>
      </c>
      <c r="CE164" s="26" t="s">
        <v>78</v>
      </c>
      <c r="CF164" s="26" t="s">
        <v>80</v>
      </c>
      <c r="CG164" s="25" t="s">
        <v>147</v>
      </c>
      <c r="CH164" s="24">
        <v>3</v>
      </c>
      <c r="CI164" s="23">
        <v>4200000</v>
      </c>
      <c r="CJ164" s="22">
        <f>(CI164*CH164)*19%</f>
        <v>2394000</v>
      </c>
      <c r="CK164" s="119">
        <f t="shared" ref="CK164" si="499">(CI164*CH164)+CJ164</f>
        <v>14994000</v>
      </c>
      <c r="CM164" s="20"/>
      <c r="CN164" s="122" t="s">
        <v>145</v>
      </c>
      <c r="CO164" s="20" t="s">
        <v>78</v>
      </c>
      <c r="CP164" s="20"/>
      <c r="CQ164" s="19"/>
      <c r="CR164" s="24"/>
      <c r="CS164" s="23"/>
      <c r="CT164" s="16">
        <f>(CS164*CR164)*19%</f>
        <v>0</v>
      </c>
      <c r="CU164" s="16">
        <f t="shared" ref="CU164:CU169" si="500">(CS164*CR164)+CT164</f>
        <v>0</v>
      </c>
      <c r="CW164" s="20"/>
      <c r="CX164" s="21"/>
      <c r="CY164" s="20" t="s">
        <v>78</v>
      </c>
      <c r="CZ164" s="20"/>
      <c r="DA164" s="19"/>
      <c r="DB164" s="24"/>
      <c r="DC164" s="23"/>
      <c r="DD164" s="16">
        <f>(DC164*DB164)*19%</f>
        <v>0</v>
      </c>
      <c r="DE164" s="16">
        <f t="shared" ref="DE164:DE169" si="501">(DC164*DB164)+DD164</f>
        <v>0</v>
      </c>
    </row>
    <row r="165" spans="1:109" ht="20.100000000000001" customHeight="1" outlineLevel="1" x14ac:dyDescent="0.25">
      <c r="A165" s="28"/>
      <c r="B165" s="122" t="s">
        <v>148</v>
      </c>
      <c r="C165" s="26" t="s">
        <v>78</v>
      </c>
      <c r="D165" s="26"/>
      <c r="E165" s="25"/>
      <c r="F165" s="24">
        <v>1</v>
      </c>
      <c r="G165" s="23"/>
      <c r="H165" s="22">
        <f t="shared" ref="H165:H169" si="502">(G165*F165)*19%</f>
        <v>0</v>
      </c>
      <c r="I165" s="119">
        <f t="shared" ref="I165:I169" si="503">(G165*F165)+H165</f>
        <v>0</v>
      </c>
      <c r="J165" s="1"/>
      <c r="K165" s="28"/>
      <c r="L165" s="122" t="s">
        <v>148</v>
      </c>
      <c r="M165" s="26" t="s">
        <v>78</v>
      </c>
      <c r="N165" s="26"/>
      <c r="O165" s="25"/>
      <c r="P165" s="24"/>
      <c r="Q165" s="23"/>
      <c r="R165" s="22">
        <f t="shared" ref="R165:R169" si="504">(Q165*P165)*19%</f>
        <v>0</v>
      </c>
      <c r="S165" s="119">
        <f t="shared" si="492"/>
        <v>0</v>
      </c>
      <c r="T165" s="1"/>
      <c r="U165" s="28"/>
      <c r="V165" s="122" t="s">
        <v>149</v>
      </c>
      <c r="W165" s="26" t="s">
        <v>78</v>
      </c>
      <c r="X165" s="26" t="s">
        <v>80</v>
      </c>
      <c r="Y165" s="25" t="s">
        <v>147</v>
      </c>
      <c r="Z165" s="24">
        <v>2</v>
      </c>
      <c r="AA165" s="23">
        <v>1500000</v>
      </c>
      <c r="AB165" s="22">
        <f>(AA165*Z165)*19%</f>
        <v>570000</v>
      </c>
      <c r="AC165" s="119">
        <f>(AA165*Z165)+AB165</f>
        <v>3570000</v>
      </c>
      <c r="AD165" s="1"/>
      <c r="AE165" s="20"/>
      <c r="AF165" s="122" t="s">
        <v>149</v>
      </c>
      <c r="AG165" s="26" t="s">
        <v>78</v>
      </c>
      <c r="AH165" s="26" t="s">
        <v>80</v>
      </c>
      <c r="AI165" s="25" t="s">
        <v>147</v>
      </c>
      <c r="AJ165" s="24">
        <v>2</v>
      </c>
      <c r="AK165" s="23">
        <v>1500000</v>
      </c>
      <c r="AL165" s="22">
        <f>(AK165*AJ165)*19%</f>
        <v>570000</v>
      </c>
      <c r="AM165" s="119">
        <f>(AK165*AJ165)+AL165</f>
        <v>3570000</v>
      </c>
      <c r="AN165" s="1"/>
      <c r="AO165" s="20"/>
      <c r="AP165" s="122" t="s">
        <v>149</v>
      </c>
      <c r="AQ165" s="26" t="s">
        <v>78</v>
      </c>
      <c r="AR165" s="26" t="s">
        <v>80</v>
      </c>
      <c r="AS165" s="25" t="s">
        <v>147</v>
      </c>
      <c r="AT165" s="24">
        <v>3</v>
      </c>
      <c r="AU165" s="23">
        <v>1600000</v>
      </c>
      <c r="AV165" s="22">
        <f>(AU165*AT165)*19%</f>
        <v>912000</v>
      </c>
      <c r="AW165" s="119">
        <f>(AU165*AT165)+AV165</f>
        <v>5712000</v>
      </c>
      <c r="AX165" s="1"/>
      <c r="AY165" s="20"/>
      <c r="AZ165" s="122" t="s">
        <v>149</v>
      </c>
      <c r="BA165" s="26" t="s">
        <v>78</v>
      </c>
      <c r="BB165" s="26" t="s">
        <v>80</v>
      </c>
      <c r="BC165" s="25" t="s">
        <v>147</v>
      </c>
      <c r="BD165" s="24">
        <v>3</v>
      </c>
      <c r="BE165" s="23">
        <v>1700000</v>
      </c>
      <c r="BF165" s="22">
        <f>(BE165*BD165)*19%</f>
        <v>969000</v>
      </c>
      <c r="BG165" s="119">
        <f>(BE165*BD165)+BF165</f>
        <v>6069000</v>
      </c>
      <c r="BH165" s="1"/>
      <c r="BI165" s="20"/>
      <c r="BJ165" s="122" t="s">
        <v>149</v>
      </c>
      <c r="BK165" s="26" t="s">
        <v>78</v>
      </c>
      <c r="BL165" s="26" t="s">
        <v>80</v>
      </c>
      <c r="BM165" s="25" t="s">
        <v>147</v>
      </c>
      <c r="BN165" s="24">
        <v>3</v>
      </c>
      <c r="BO165" s="23">
        <v>1700000</v>
      </c>
      <c r="BP165" s="22">
        <f>(BO165*BN165)*19%</f>
        <v>969000</v>
      </c>
      <c r="BQ165" s="119">
        <f>(BO165*BN165)+BP165</f>
        <v>6069000</v>
      </c>
      <c r="BS165" s="20"/>
      <c r="BT165" s="122" t="s">
        <v>149</v>
      </c>
      <c r="BU165" s="26" t="s">
        <v>78</v>
      </c>
      <c r="BV165" s="26" t="s">
        <v>80</v>
      </c>
      <c r="BW165" s="25" t="s">
        <v>147</v>
      </c>
      <c r="BX165" s="24">
        <v>3</v>
      </c>
      <c r="BY165" s="23">
        <v>1700000</v>
      </c>
      <c r="BZ165" s="22">
        <f>(BY165*BX165)*19%</f>
        <v>969000</v>
      </c>
      <c r="CA165" s="119">
        <f>(BY165*BX165)+BZ165</f>
        <v>6069000</v>
      </c>
      <c r="CC165" s="20"/>
      <c r="CD165" s="122" t="s">
        <v>149</v>
      </c>
      <c r="CE165" s="26" t="s">
        <v>78</v>
      </c>
      <c r="CF165" s="26" t="s">
        <v>80</v>
      </c>
      <c r="CG165" s="25" t="s">
        <v>147</v>
      </c>
      <c r="CH165" s="24">
        <v>3</v>
      </c>
      <c r="CI165" s="23">
        <v>1700000</v>
      </c>
      <c r="CJ165" s="22">
        <f>(CI165*CH165)*19%</f>
        <v>969000</v>
      </c>
      <c r="CK165" s="119">
        <f>(CI165*CH165)+CJ165</f>
        <v>6069000</v>
      </c>
      <c r="CM165" s="20"/>
      <c r="CN165" s="122" t="s">
        <v>148</v>
      </c>
      <c r="CO165" s="20" t="s">
        <v>78</v>
      </c>
      <c r="CP165" s="20"/>
      <c r="CQ165" s="19"/>
      <c r="CR165" s="24"/>
      <c r="CS165" s="23"/>
      <c r="CT165" s="16">
        <f t="shared" ref="CT165:CT169" si="505">(CS165*CR165)*19%</f>
        <v>0</v>
      </c>
      <c r="CU165" s="16">
        <f t="shared" si="500"/>
        <v>0</v>
      </c>
      <c r="CW165" s="20"/>
      <c r="CX165" s="21"/>
      <c r="CY165" s="20" t="s">
        <v>78</v>
      </c>
      <c r="CZ165" s="20"/>
      <c r="DA165" s="19"/>
      <c r="DB165" s="24"/>
      <c r="DC165" s="23"/>
      <c r="DD165" s="16">
        <f t="shared" ref="DD165:DD169" si="506">(DC165*DB165)*19%</f>
        <v>0</v>
      </c>
      <c r="DE165" s="16">
        <f t="shared" si="501"/>
        <v>0</v>
      </c>
    </row>
    <row r="166" spans="1:109" ht="26.25" customHeight="1" outlineLevel="1" x14ac:dyDescent="0.25">
      <c r="A166" s="28"/>
      <c r="B166" s="122" t="s">
        <v>150</v>
      </c>
      <c r="C166" s="26" t="s">
        <v>78</v>
      </c>
      <c r="D166" s="26"/>
      <c r="E166" s="25"/>
      <c r="F166" s="24">
        <v>1</v>
      </c>
      <c r="G166" s="23"/>
      <c r="H166" s="22">
        <f t="shared" si="502"/>
        <v>0</v>
      </c>
      <c r="I166" s="119">
        <f t="shared" si="503"/>
        <v>0</v>
      </c>
      <c r="J166" s="1"/>
      <c r="K166" s="28"/>
      <c r="L166" s="122" t="s">
        <v>150</v>
      </c>
      <c r="M166" s="26" t="s">
        <v>78</v>
      </c>
      <c r="N166" s="26"/>
      <c r="O166" s="25"/>
      <c r="P166" s="24"/>
      <c r="Q166" s="23"/>
      <c r="R166" s="22">
        <f t="shared" si="504"/>
        <v>0</v>
      </c>
      <c r="S166" s="119">
        <f t="shared" si="492"/>
        <v>0</v>
      </c>
      <c r="T166" s="1"/>
      <c r="U166" s="28"/>
      <c r="V166" s="122" t="s">
        <v>151</v>
      </c>
      <c r="W166" s="26" t="s">
        <v>78</v>
      </c>
      <c r="X166" s="26" t="s">
        <v>80</v>
      </c>
      <c r="Y166" s="25" t="s">
        <v>84</v>
      </c>
      <c r="Z166" s="24">
        <v>2</v>
      </c>
      <c r="AA166" s="23">
        <v>4000000</v>
      </c>
      <c r="AB166" s="22">
        <f>(AA166*Z166)*19%</f>
        <v>1520000</v>
      </c>
      <c r="AC166" s="119">
        <f>(AA166*Z166)+AB166</f>
        <v>9520000</v>
      </c>
      <c r="AD166" s="1"/>
      <c r="AE166" s="20"/>
      <c r="AF166" s="122" t="s">
        <v>151</v>
      </c>
      <c r="AG166" s="26" t="s">
        <v>78</v>
      </c>
      <c r="AH166" s="26" t="s">
        <v>80</v>
      </c>
      <c r="AI166" s="25" t="s">
        <v>84</v>
      </c>
      <c r="AJ166" s="24">
        <v>2</v>
      </c>
      <c r="AK166" s="23">
        <v>4000000</v>
      </c>
      <c r="AL166" s="22">
        <f>(AK166*AJ166)*19%</f>
        <v>1520000</v>
      </c>
      <c r="AM166" s="119">
        <f>(AK166*AJ166)+AL166</f>
        <v>9520000</v>
      </c>
      <c r="AN166" s="1"/>
      <c r="AO166" s="20"/>
      <c r="AP166" s="122" t="s">
        <v>151</v>
      </c>
      <c r="AQ166" s="26" t="s">
        <v>78</v>
      </c>
      <c r="AR166" s="26" t="s">
        <v>80</v>
      </c>
      <c r="AS166" s="25" t="s">
        <v>84</v>
      </c>
      <c r="AT166" s="24">
        <v>3</v>
      </c>
      <c r="AU166" s="23">
        <v>4000000</v>
      </c>
      <c r="AV166" s="22">
        <f>(AU166*AT166)*19%</f>
        <v>2280000</v>
      </c>
      <c r="AW166" s="119">
        <f>(AU166*AT166)+AV166</f>
        <v>14280000</v>
      </c>
      <c r="AX166" s="1"/>
      <c r="AY166" s="20"/>
      <c r="AZ166" s="122" t="s">
        <v>151</v>
      </c>
      <c r="BA166" s="26" t="s">
        <v>78</v>
      </c>
      <c r="BB166" s="26" t="s">
        <v>80</v>
      </c>
      <c r="BC166" s="25" t="s">
        <v>84</v>
      </c>
      <c r="BD166" s="24">
        <v>3</v>
      </c>
      <c r="BE166" s="23">
        <v>4200000</v>
      </c>
      <c r="BF166" s="22">
        <f>(BE166*BD166)*19%</f>
        <v>2394000</v>
      </c>
      <c r="BG166" s="119">
        <f>(BE166*BD166)+BF166</f>
        <v>14994000</v>
      </c>
      <c r="BH166" s="1"/>
      <c r="BI166" s="20"/>
      <c r="BJ166" s="122" t="s">
        <v>151</v>
      </c>
      <c r="BK166" s="26" t="s">
        <v>78</v>
      </c>
      <c r="BL166" s="26" t="s">
        <v>80</v>
      </c>
      <c r="BM166" s="25" t="s">
        <v>84</v>
      </c>
      <c r="BN166" s="24">
        <v>3</v>
      </c>
      <c r="BO166" s="23">
        <v>4200000</v>
      </c>
      <c r="BP166" s="22">
        <f>(BO166*BN166)*19%</f>
        <v>2394000</v>
      </c>
      <c r="BQ166" s="119">
        <f>(BO166*BN166)+BP166</f>
        <v>14994000</v>
      </c>
      <c r="BS166" s="20"/>
      <c r="BT166" s="122" t="s">
        <v>151</v>
      </c>
      <c r="BU166" s="26" t="s">
        <v>78</v>
      </c>
      <c r="BV166" s="26" t="s">
        <v>80</v>
      </c>
      <c r="BW166" s="25" t="s">
        <v>84</v>
      </c>
      <c r="BX166" s="24">
        <v>3</v>
      </c>
      <c r="BY166" s="23">
        <v>4200000</v>
      </c>
      <c r="BZ166" s="22">
        <f>(BY166*BX166)*19%</f>
        <v>2394000</v>
      </c>
      <c r="CA166" s="119">
        <f>(BY166*BX166)+BZ166</f>
        <v>14994000</v>
      </c>
      <c r="CC166" s="20"/>
      <c r="CD166" s="122" t="s">
        <v>151</v>
      </c>
      <c r="CE166" s="26" t="s">
        <v>78</v>
      </c>
      <c r="CF166" s="26" t="s">
        <v>80</v>
      </c>
      <c r="CG166" s="25" t="s">
        <v>84</v>
      </c>
      <c r="CH166" s="24">
        <v>3</v>
      </c>
      <c r="CI166" s="23">
        <v>4200000</v>
      </c>
      <c r="CJ166" s="22">
        <f>(CI166*CH166)*19%</f>
        <v>2394000</v>
      </c>
      <c r="CK166" s="119">
        <f>(CI166*CH166)+CJ166</f>
        <v>14994000</v>
      </c>
      <c r="CM166" s="20"/>
      <c r="CN166" s="122" t="s">
        <v>150</v>
      </c>
      <c r="CO166" s="20" t="s">
        <v>78</v>
      </c>
      <c r="CP166" s="20"/>
      <c r="CQ166" s="19"/>
      <c r="CR166" s="24"/>
      <c r="CS166" s="23"/>
      <c r="CT166" s="16">
        <f t="shared" si="505"/>
        <v>0</v>
      </c>
      <c r="CU166" s="16">
        <f t="shared" si="500"/>
        <v>0</v>
      </c>
      <c r="CW166" s="20"/>
      <c r="CX166" s="21"/>
      <c r="CY166" s="20" t="s">
        <v>78</v>
      </c>
      <c r="CZ166" s="20"/>
      <c r="DA166" s="19"/>
      <c r="DB166" s="24"/>
      <c r="DC166" s="23"/>
      <c r="DD166" s="16">
        <f t="shared" si="506"/>
        <v>0</v>
      </c>
      <c r="DE166" s="16">
        <f t="shared" si="501"/>
        <v>0</v>
      </c>
    </row>
    <row r="167" spans="1:109" ht="39.75" customHeight="1" outlineLevel="1" x14ac:dyDescent="0.25">
      <c r="A167" s="20"/>
      <c r="B167" s="123"/>
      <c r="C167" s="20"/>
      <c r="D167" s="20"/>
      <c r="E167" s="19"/>
      <c r="F167" s="18"/>
      <c r="G167" s="17"/>
      <c r="H167" s="22">
        <f t="shared" si="502"/>
        <v>0</v>
      </c>
      <c r="I167" s="119">
        <f t="shared" si="503"/>
        <v>0</v>
      </c>
      <c r="J167" s="1"/>
      <c r="K167" s="20"/>
      <c r="L167" s="21"/>
      <c r="M167" s="20"/>
      <c r="N167" s="20"/>
      <c r="O167" s="19"/>
      <c r="P167" s="18"/>
      <c r="Q167" s="17"/>
      <c r="R167" s="22">
        <f t="shared" si="504"/>
        <v>0</v>
      </c>
      <c r="S167" s="119">
        <f t="shared" si="492"/>
        <v>0</v>
      </c>
      <c r="T167" s="1"/>
      <c r="U167" s="20"/>
      <c r="V167" s="21" t="s">
        <v>152</v>
      </c>
      <c r="W167" s="26" t="s">
        <v>78</v>
      </c>
      <c r="X167" s="26" t="s">
        <v>80</v>
      </c>
      <c r="Y167" s="25" t="s">
        <v>147</v>
      </c>
      <c r="Z167" s="24">
        <v>1</v>
      </c>
      <c r="AA167" s="23">
        <v>4000000</v>
      </c>
      <c r="AB167" s="22">
        <f>(AA167*Z167)*19%</f>
        <v>760000</v>
      </c>
      <c r="AC167" s="119">
        <f t="shared" ref="AC167" si="507">(AA167*Z167)+AB167</f>
        <v>4760000</v>
      </c>
      <c r="AD167" s="1"/>
      <c r="AE167" s="20"/>
      <c r="AF167" s="21" t="s">
        <v>152</v>
      </c>
      <c r="AG167" s="26" t="s">
        <v>78</v>
      </c>
      <c r="AH167" s="26" t="s">
        <v>80</v>
      </c>
      <c r="AI167" s="53" t="s">
        <v>147</v>
      </c>
      <c r="AJ167" s="24">
        <v>1</v>
      </c>
      <c r="AK167" s="23">
        <v>8000000</v>
      </c>
      <c r="AL167" s="22">
        <f>(AK167*AJ167)*19%</f>
        <v>1520000</v>
      </c>
      <c r="AM167" s="119">
        <f t="shared" ref="AM167" si="508">(AK167*AJ167)+AL167</f>
        <v>9520000</v>
      </c>
      <c r="AN167" s="1"/>
      <c r="AO167" s="20"/>
      <c r="AP167" s="21" t="s">
        <v>152</v>
      </c>
      <c r="AQ167" s="26" t="s">
        <v>78</v>
      </c>
      <c r="AR167" s="26" t="s">
        <v>80</v>
      </c>
      <c r="AS167" s="53" t="s">
        <v>147</v>
      </c>
      <c r="AT167" s="24">
        <v>1</v>
      </c>
      <c r="AU167" s="23">
        <v>4000000</v>
      </c>
      <c r="AV167" s="22">
        <f>(AU167*AT167)*19%</f>
        <v>760000</v>
      </c>
      <c r="AW167" s="119">
        <f t="shared" ref="AW167:AW168" si="509">(AU167*AT167)+AV167</f>
        <v>4760000</v>
      </c>
      <c r="AX167" s="1"/>
      <c r="AY167" s="20"/>
      <c r="AZ167" s="21" t="s">
        <v>152</v>
      </c>
      <c r="BA167" s="26" t="s">
        <v>78</v>
      </c>
      <c r="BB167" s="26" t="s">
        <v>80</v>
      </c>
      <c r="BC167" s="53" t="s">
        <v>147</v>
      </c>
      <c r="BD167" s="24">
        <v>1</v>
      </c>
      <c r="BE167" s="23">
        <v>4000000</v>
      </c>
      <c r="BF167" s="22">
        <f>(BE167*BD167)*19%</f>
        <v>760000</v>
      </c>
      <c r="BG167" s="119">
        <f t="shared" ref="BG167" si="510">(BE167*BD167)+BF167</f>
        <v>4760000</v>
      </c>
      <c r="BH167" s="1"/>
      <c r="BI167" s="20"/>
      <c r="BJ167" s="21" t="s">
        <v>152</v>
      </c>
      <c r="BK167" s="26" t="s">
        <v>78</v>
      </c>
      <c r="BL167" s="26" t="s">
        <v>80</v>
      </c>
      <c r="BM167" s="53" t="s">
        <v>147</v>
      </c>
      <c r="BN167" s="24">
        <v>1</v>
      </c>
      <c r="BO167" s="23">
        <v>4000000</v>
      </c>
      <c r="BP167" s="22">
        <f>(BO167*BN167)*19%</f>
        <v>760000</v>
      </c>
      <c r="BQ167" s="119">
        <f t="shared" ref="BQ167:BQ168" si="511">(BO167*BN167)+BP167</f>
        <v>4760000</v>
      </c>
      <c r="BS167" s="20"/>
      <c r="BT167" s="21" t="s">
        <v>152</v>
      </c>
      <c r="BU167" s="26" t="s">
        <v>78</v>
      </c>
      <c r="BV167" s="26" t="s">
        <v>80</v>
      </c>
      <c r="BW167" s="53" t="s">
        <v>147</v>
      </c>
      <c r="BX167" s="24">
        <v>1</v>
      </c>
      <c r="BY167" s="23">
        <v>4000000</v>
      </c>
      <c r="BZ167" s="22">
        <f>(BY167*BX167)*19%</f>
        <v>760000</v>
      </c>
      <c r="CA167" s="119">
        <f t="shared" ref="CA167" si="512">(BY167*BX167)+BZ167</f>
        <v>4760000</v>
      </c>
      <c r="CC167" s="20"/>
      <c r="CD167" s="21" t="s">
        <v>152</v>
      </c>
      <c r="CE167" s="26" t="s">
        <v>78</v>
      </c>
      <c r="CF167" s="26" t="s">
        <v>80</v>
      </c>
      <c r="CG167" s="53" t="s">
        <v>147</v>
      </c>
      <c r="CH167" s="24">
        <v>1</v>
      </c>
      <c r="CI167" s="23">
        <v>4000000</v>
      </c>
      <c r="CJ167" s="22">
        <f>(CI167*CH167)*19%</f>
        <v>760000</v>
      </c>
      <c r="CK167" s="119">
        <f t="shared" ref="CK167" si="513">(CI167*CH167)+CJ167</f>
        <v>4760000</v>
      </c>
      <c r="CM167" s="20"/>
      <c r="CN167" s="21"/>
      <c r="CO167" s="20"/>
      <c r="CP167" s="20"/>
      <c r="CQ167" s="19"/>
      <c r="CR167" s="18"/>
      <c r="CS167" s="17"/>
      <c r="CT167" s="16">
        <f t="shared" si="505"/>
        <v>0</v>
      </c>
      <c r="CU167" s="16">
        <f t="shared" si="500"/>
        <v>0</v>
      </c>
      <c r="CW167" s="20"/>
      <c r="CX167" s="21"/>
      <c r="CY167" s="20"/>
      <c r="CZ167" s="20"/>
      <c r="DA167" s="19"/>
      <c r="DB167" s="18"/>
      <c r="DC167" s="17"/>
      <c r="DD167" s="16">
        <f t="shared" si="506"/>
        <v>0</v>
      </c>
      <c r="DE167" s="16">
        <f t="shared" si="501"/>
        <v>0</v>
      </c>
    </row>
    <row r="168" spans="1:109" ht="20.100000000000001" customHeight="1" outlineLevel="1" x14ac:dyDescent="0.25">
      <c r="A168" s="20"/>
      <c r="B168" s="123"/>
      <c r="C168" s="20"/>
      <c r="D168" s="20"/>
      <c r="E168" s="19"/>
      <c r="F168" s="18"/>
      <c r="G168" s="17"/>
      <c r="H168" s="22">
        <f t="shared" si="502"/>
        <v>0</v>
      </c>
      <c r="I168" s="119">
        <f t="shared" si="503"/>
        <v>0</v>
      </c>
      <c r="J168" s="1"/>
      <c r="K168" s="20"/>
      <c r="L168" s="21"/>
      <c r="M168" s="20"/>
      <c r="N168" s="20"/>
      <c r="O168" s="19"/>
      <c r="P168" s="18"/>
      <c r="Q168" s="17"/>
      <c r="R168" s="22">
        <f t="shared" si="504"/>
        <v>0</v>
      </c>
      <c r="S168" s="119">
        <f t="shared" si="492"/>
        <v>0</v>
      </c>
      <c r="T168" s="1"/>
      <c r="U168" s="20"/>
      <c r="V168" s="122" t="s">
        <v>150</v>
      </c>
      <c r="W168" s="26" t="s">
        <v>78</v>
      </c>
      <c r="X168" s="26" t="s">
        <v>80</v>
      </c>
      <c r="Y168" s="25" t="s">
        <v>87</v>
      </c>
      <c r="Z168" s="24">
        <v>1</v>
      </c>
      <c r="AA168" s="23">
        <v>7000000</v>
      </c>
      <c r="AB168" s="22">
        <f>(AA168*Z168)*19%</f>
        <v>1330000</v>
      </c>
      <c r="AC168" s="119">
        <f t="shared" ref="AC168" si="514">(AA168*Z168)+AB168</f>
        <v>8330000</v>
      </c>
      <c r="AD168" s="1"/>
      <c r="AE168" s="20"/>
      <c r="AF168" s="21"/>
      <c r="AG168" s="20"/>
      <c r="AH168" s="20"/>
      <c r="AI168" s="19"/>
      <c r="AJ168" s="18"/>
      <c r="AK168" s="17"/>
      <c r="AL168" s="16">
        <f t="shared" ref="AL168:AL169" si="515">(AK168*AJ168)*19%</f>
        <v>0</v>
      </c>
      <c r="AM168" s="16">
        <f t="shared" ref="AM168:AM169" si="516">(AK168*AJ168)+AL168</f>
        <v>0</v>
      </c>
      <c r="AN168" s="1"/>
      <c r="AO168" s="20"/>
      <c r="AP168" s="122" t="s">
        <v>150</v>
      </c>
      <c r="AQ168" s="26" t="s">
        <v>78</v>
      </c>
      <c r="AR168" s="26" t="s">
        <v>80</v>
      </c>
      <c r="AS168" s="25" t="s">
        <v>87</v>
      </c>
      <c r="AT168" s="24">
        <v>1</v>
      </c>
      <c r="AU168" s="23">
        <v>12000000</v>
      </c>
      <c r="AV168" s="22">
        <f>(AU168*AT168)*19%</f>
        <v>2280000</v>
      </c>
      <c r="AW168" s="119">
        <f t="shared" si="509"/>
        <v>14280000</v>
      </c>
      <c r="AX168" s="1"/>
      <c r="AY168" s="20"/>
      <c r="AZ168" s="21"/>
      <c r="BA168" s="20"/>
      <c r="BB168" s="20"/>
      <c r="BC168" s="19"/>
      <c r="BD168" s="18"/>
      <c r="BE168" s="17"/>
      <c r="BF168" s="16">
        <f t="shared" ref="BF168:BF169" si="517">(BE168*BD168)*19%</f>
        <v>0</v>
      </c>
      <c r="BG168" s="16">
        <f t="shared" ref="BG168:BG169" si="518">(BE168*BD168)+BF168</f>
        <v>0</v>
      </c>
      <c r="BH168" s="1"/>
      <c r="BI168" s="20"/>
      <c r="BJ168" s="122" t="s">
        <v>150</v>
      </c>
      <c r="BK168" s="26" t="s">
        <v>78</v>
      </c>
      <c r="BL168" s="26" t="s">
        <v>80</v>
      </c>
      <c r="BM168" s="25" t="s">
        <v>87</v>
      </c>
      <c r="BN168" s="24">
        <v>1</v>
      </c>
      <c r="BO168" s="23">
        <v>12000000</v>
      </c>
      <c r="BP168" s="22">
        <f>(BO168*BN168)*19%</f>
        <v>2280000</v>
      </c>
      <c r="BQ168" s="119">
        <f t="shared" si="511"/>
        <v>14280000</v>
      </c>
      <c r="BS168" s="20"/>
      <c r="BT168" s="21"/>
      <c r="BU168" s="20"/>
      <c r="BV168" s="20"/>
      <c r="BW168" s="19"/>
      <c r="BX168" s="18"/>
      <c r="BY168" s="17"/>
      <c r="BZ168" s="16">
        <f t="shared" ref="BZ168:BZ169" si="519">(BY168*BX168)*19%</f>
        <v>0</v>
      </c>
      <c r="CA168" s="16">
        <f t="shared" ref="CA168:CA169" si="520">(BY168*BX168)+BZ168</f>
        <v>0</v>
      </c>
      <c r="CC168" s="20"/>
      <c r="CD168" s="21"/>
      <c r="CE168" s="20"/>
      <c r="CF168" s="20"/>
      <c r="CG168" s="19"/>
      <c r="CH168" s="18"/>
      <c r="CI168" s="17"/>
      <c r="CJ168" s="16">
        <f t="shared" ref="CJ168:CJ169" si="521">(CI168*CH168)*19%</f>
        <v>0</v>
      </c>
      <c r="CK168" s="16">
        <f t="shared" ref="CK168:CK169" si="522">(CI168*CH168)+CJ168</f>
        <v>0</v>
      </c>
      <c r="CM168" s="20"/>
      <c r="CN168" s="21"/>
      <c r="CO168" s="20"/>
      <c r="CP168" s="20"/>
      <c r="CQ168" s="19"/>
      <c r="CR168" s="18"/>
      <c r="CS168" s="17"/>
      <c r="CT168" s="16">
        <f t="shared" si="505"/>
        <v>0</v>
      </c>
      <c r="CU168" s="16">
        <f t="shared" si="500"/>
        <v>0</v>
      </c>
      <c r="CW168" s="20"/>
      <c r="CX168" s="21"/>
      <c r="CY168" s="20"/>
      <c r="CZ168" s="20"/>
      <c r="DA168" s="19"/>
      <c r="DB168" s="18"/>
      <c r="DC168" s="17"/>
      <c r="DD168" s="16">
        <f t="shared" si="506"/>
        <v>0</v>
      </c>
      <c r="DE168" s="16">
        <f t="shared" si="501"/>
        <v>0</v>
      </c>
    </row>
    <row r="169" spans="1:109" ht="20.100000000000001" customHeight="1" outlineLevel="1" x14ac:dyDescent="0.25">
      <c r="A169" s="20"/>
      <c r="B169" s="123"/>
      <c r="C169" s="20"/>
      <c r="D169" s="20"/>
      <c r="E169" s="19"/>
      <c r="F169" s="18"/>
      <c r="G169" s="17"/>
      <c r="H169" s="22">
        <f t="shared" si="502"/>
        <v>0</v>
      </c>
      <c r="I169" s="119">
        <f t="shared" si="503"/>
        <v>0</v>
      </c>
      <c r="J169" s="1"/>
      <c r="K169" s="20"/>
      <c r="L169" s="21"/>
      <c r="M169" s="20"/>
      <c r="N169" s="20"/>
      <c r="O169" s="19"/>
      <c r="P169" s="18"/>
      <c r="Q169" s="17"/>
      <c r="R169" s="22">
        <f t="shared" si="504"/>
        <v>0</v>
      </c>
      <c r="S169" s="119">
        <f t="shared" si="492"/>
        <v>0</v>
      </c>
      <c r="T169" s="1"/>
      <c r="U169" s="20"/>
      <c r="V169" s="21"/>
      <c r="W169" s="20"/>
      <c r="X169" s="20"/>
      <c r="Y169" s="19"/>
      <c r="Z169" s="18"/>
      <c r="AA169" s="17"/>
      <c r="AB169" s="22">
        <f t="shared" ref="AB169" si="523">(AA169*Z169)*19%</f>
        <v>0</v>
      </c>
      <c r="AC169" s="119">
        <f t="shared" si="493"/>
        <v>0</v>
      </c>
      <c r="AD169" s="1"/>
      <c r="AE169" s="20"/>
      <c r="AF169" s="21"/>
      <c r="AG169" s="20"/>
      <c r="AH169" s="20"/>
      <c r="AI169" s="19"/>
      <c r="AJ169" s="18"/>
      <c r="AK169" s="17"/>
      <c r="AL169" s="16">
        <f t="shared" si="515"/>
        <v>0</v>
      </c>
      <c r="AM169" s="16">
        <f t="shared" si="516"/>
        <v>0</v>
      </c>
      <c r="AN169" s="1"/>
      <c r="AO169" s="20"/>
      <c r="AP169" s="21"/>
      <c r="AQ169" s="20"/>
      <c r="AR169" s="20"/>
      <c r="AS169" s="19"/>
      <c r="AT169" s="18"/>
      <c r="AU169" s="17"/>
      <c r="AV169" s="16">
        <f t="shared" ref="AV169" si="524">(AU169*AT169)*19%</f>
        <v>0</v>
      </c>
      <c r="AW169" s="16">
        <f t="shared" ref="AW169:AW175" si="525">(AU169*AT169)+AV169</f>
        <v>0</v>
      </c>
      <c r="AX169" s="1"/>
      <c r="AY169" s="20"/>
      <c r="AZ169" s="21"/>
      <c r="BA169" s="20"/>
      <c r="BB169" s="20"/>
      <c r="BC169" s="19"/>
      <c r="BD169" s="18"/>
      <c r="BE169" s="17"/>
      <c r="BF169" s="16">
        <f t="shared" si="517"/>
        <v>0</v>
      </c>
      <c r="BG169" s="16">
        <f t="shared" si="518"/>
        <v>0</v>
      </c>
      <c r="BH169" s="1"/>
      <c r="BI169" s="20"/>
      <c r="BJ169" s="21"/>
      <c r="BK169" s="20"/>
      <c r="BL169" s="20"/>
      <c r="BM169" s="19"/>
      <c r="BN169" s="18"/>
      <c r="BO169" s="17"/>
      <c r="BP169" s="16">
        <f t="shared" ref="BP169" si="526">(BO169*BN169)*19%</f>
        <v>0</v>
      </c>
      <c r="BQ169" s="16">
        <f t="shared" ref="BQ169" si="527">(BO169*BN169)+BP169</f>
        <v>0</v>
      </c>
      <c r="BS169" s="20"/>
      <c r="BT169" s="21"/>
      <c r="BU169" s="20"/>
      <c r="BV169" s="20"/>
      <c r="BW169" s="19"/>
      <c r="BX169" s="18"/>
      <c r="BY169" s="17"/>
      <c r="BZ169" s="16">
        <f t="shared" si="519"/>
        <v>0</v>
      </c>
      <c r="CA169" s="16">
        <f t="shared" si="520"/>
        <v>0</v>
      </c>
      <c r="CC169" s="20"/>
      <c r="CD169" s="21"/>
      <c r="CE169" s="20"/>
      <c r="CF169" s="20"/>
      <c r="CG169" s="19"/>
      <c r="CH169" s="18"/>
      <c r="CI169" s="17"/>
      <c r="CJ169" s="16">
        <f t="shared" si="521"/>
        <v>0</v>
      </c>
      <c r="CK169" s="16">
        <f t="shared" si="522"/>
        <v>0</v>
      </c>
      <c r="CM169" s="20"/>
      <c r="CN169" s="21"/>
      <c r="CO169" s="20"/>
      <c r="CP169" s="20"/>
      <c r="CQ169" s="19"/>
      <c r="CR169" s="18"/>
      <c r="CS169" s="17"/>
      <c r="CT169" s="16">
        <f t="shared" si="505"/>
        <v>0</v>
      </c>
      <c r="CU169" s="16">
        <f t="shared" si="500"/>
        <v>0</v>
      </c>
      <c r="CW169" s="20"/>
      <c r="CX169" s="21"/>
      <c r="CY169" s="20"/>
      <c r="CZ169" s="20"/>
      <c r="DA169" s="19"/>
      <c r="DB169" s="18"/>
      <c r="DC169" s="17"/>
      <c r="DD169" s="16">
        <f t="shared" si="506"/>
        <v>0</v>
      </c>
      <c r="DE169" s="16">
        <f t="shared" si="501"/>
        <v>0</v>
      </c>
    </row>
    <row r="170" spans="1:109" ht="15.75" customHeight="1" outlineLevel="1" x14ac:dyDescent="0.25">
      <c r="A170" s="204" t="s">
        <v>153</v>
      </c>
      <c r="B170" s="205"/>
      <c r="C170" s="205"/>
      <c r="D170" s="205"/>
      <c r="E170" s="205"/>
      <c r="F170" s="205"/>
      <c r="G170" s="206"/>
      <c r="H170" s="120">
        <f>H171+H172+H173+H174+H175</f>
        <v>0</v>
      </c>
      <c r="I170" s="120">
        <f>I171+I172+I173+I174+I175</f>
        <v>0</v>
      </c>
      <c r="K170" s="204" t="s">
        <v>153</v>
      </c>
      <c r="L170" s="205"/>
      <c r="M170" s="205"/>
      <c r="N170" s="205"/>
      <c r="O170" s="205"/>
      <c r="P170" s="205"/>
      <c r="Q170" s="206"/>
      <c r="R170" s="120">
        <f>R171+R172+R173+R174+R175+R176</f>
        <v>0</v>
      </c>
      <c r="S170" s="120">
        <f>S171+S172+S173+S174+S175+S176</f>
        <v>0</v>
      </c>
      <c r="U170" s="204" t="s">
        <v>153</v>
      </c>
      <c r="V170" s="205"/>
      <c r="W170" s="205"/>
      <c r="X170" s="205"/>
      <c r="Y170" s="205"/>
      <c r="Z170" s="205"/>
      <c r="AA170" s="206"/>
      <c r="AB170" s="120">
        <f>AB171+AB172+AB173+AB174+AB175</f>
        <v>2261000</v>
      </c>
      <c r="AC170" s="120">
        <f>AC171+AC172+AC173+AC174+AC175</f>
        <v>14161000</v>
      </c>
      <c r="AE170" s="204" t="s">
        <v>153</v>
      </c>
      <c r="AF170" s="205"/>
      <c r="AG170" s="205"/>
      <c r="AH170" s="205"/>
      <c r="AI170" s="205"/>
      <c r="AJ170" s="205"/>
      <c r="AK170" s="206"/>
      <c r="AL170" s="120">
        <f>AL171+AL172+AL173+AL174+AL175</f>
        <v>2261000</v>
      </c>
      <c r="AM170" s="120">
        <f>AM171+AM172+AM173+AM174+AM175</f>
        <v>14161000</v>
      </c>
      <c r="AO170" s="204" t="s">
        <v>153</v>
      </c>
      <c r="AP170" s="205"/>
      <c r="AQ170" s="205"/>
      <c r="AR170" s="205"/>
      <c r="AS170" s="205"/>
      <c r="AT170" s="205"/>
      <c r="AU170" s="206"/>
      <c r="AV170" s="120">
        <f>AV171+AV172+AV173+AV174+AV175</f>
        <v>3222400</v>
      </c>
      <c r="AW170" s="120">
        <f>AW171+AW172+AW173+AW174+AW175</f>
        <v>20182400</v>
      </c>
      <c r="AY170" s="204" t="s">
        <v>153</v>
      </c>
      <c r="AZ170" s="205"/>
      <c r="BA170" s="205"/>
      <c r="BB170" s="205"/>
      <c r="BC170" s="205"/>
      <c r="BD170" s="205"/>
      <c r="BE170" s="206"/>
      <c r="BF170" s="120">
        <f>BF171+BF172+BF173+BF174+BF175</f>
        <v>3222400</v>
      </c>
      <c r="BG170" s="120">
        <f>BG171+BG172+BG173+BG174+BG175</f>
        <v>20182400</v>
      </c>
      <c r="BI170" s="204" t="s">
        <v>153</v>
      </c>
      <c r="BJ170" s="205"/>
      <c r="BK170" s="205"/>
      <c r="BL170" s="205"/>
      <c r="BM170" s="205"/>
      <c r="BN170" s="205"/>
      <c r="BO170" s="206"/>
      <c r="BP170" s="120">
        <f>BP171+BP172+BP173+BP174+BP175</f>
        <v>3222400</v>
      </c>
      <c r="BQ170" s="120">
        <f>BQ171+BQ172+BQ173+BQ174+BQ175</f>
        <v>20182400</v>
      </c>
      <c r="BS170" s="204" t="s">
        <v>153</v>
      </c>
      <c r="BT170" s="205"/>
      <c r="BU170" s="205"/>
      <c r="BV170" s="205"/>
      <c r="BW170" s="205"/>
      <c r="BX170" s="205"/>
      <c r="BY170" s="206"/>
      <c r="BZ170" s="120">
        <f>BZ171+BZ172+BZ173+BZ174+BZ175</f>
        <v>3079900</v>
      </c>
      <c r="CA170" s="120">
        <f>CA171+CA172+CA173+CA174+CA175</f>
        <v>19289900</v>
      </c>
      <c r="CC170" s="204" t="s">
        <v>153</v>
      </c>
      <c r="CD170" s="205"/>
      <c r="CE170" s="205"/>
      <c r="CF170" s="205"/>
      <c r="CG170" s="205"/>
      <c r="CH170" s="205"/>
      <c r="CI170" s="206"/>
      <c r="CJ170" s="120">
        <f>CJ171+CJ172+CJ173+CJ174+CJ175</f>
        <v>3079900</v>
      </c>
      <c r="CK170" s="120">
        <f>CK171+CK172+CK173+CK174+CK175</f>
        <v>19289900</v>
      </c>
      <c r="CM170" s="204" t="s">
        <v>153</v>
      </c>
      <c r="CN170" s="205"/>
      <c r="CO170" s="205"/>
      <c r="CP170" s="205"/>
      <c r="CQ170" s="205"/>
      <c r="CR170" s="205"/>
      <c r="CS170" s="206"/>
      <c r="CT170" s="120">
        <f>CT171+CT172+CT173+CT174+CT175</f>
        <v>0</v>
      </c>
      <c r="CU170" s="120">
        <f>CU171+CU172+CU173+CU174+CU175</f>
        <v>0</v>
      </c>
      <c r="CW170" s="204" t="s">
        <v>153</v>
      </c>
      <c r="CX170" s="205"/>
      <c r="CY170" s="205"/>
      <c r="CZ170" s="205"/>
      <c r="DA170" s="205"/>
      <c r="DB170" s="205"/>
      <c r="DC170" s="206"/>
      <c r="DD170" s="120">
        <f>DD171+DD172+DD173+DD174+DD175</f>
        <v>0</v>
      </c>
      <c r="DE170" s="120">
        <f>DE171+DE172+DE173+DE174+DE175</f>
        <v>0</v>
      </c>
    </row>
    <row r="171" spans="1:109" ht="20.100000000000001" customHeight="1" outlineLevel="1" x14ac:dyDescent="0.25">
      <c r="A171" s="20"/>
      <c r="B171" s="123" t="s">
        <v>154</v>
      </c>
      <c r="C171" s="20" t="s">
        <v>78</v>
      </c>
      <c r="D171" s="20"/>
      <c r="E171" s="19"/>
      <c r="F171" s="18"/>
      <c r="G171" s="17"/>
      <c r="H171" s="16">
        <f>(G171*F171)*19%</f>
        <v>0</v>
      </c>
      <c r="I171" s="16">
        <f>(G171*F171)+H171</f>
        <v>0</v>
      </c>
      <c r="J171" s="1"/>
      <c r="K171" s="28"/>
      <c r="L171" s="123" t="s">
        <v>154</v>
      </c>
      <c r="M171" s="26" t="s">
        <v>78</v>
      </c>
      <c r="N171" s="26"/>
      <c r="O171" s="25"/>
      <c r="P171" s="24"/>
      <c r="Q171" s="23"/>
      <c r="R171" s="16">
        <f>(Q171*P171)*19%</f>
        <v>0</v>
      </c>
      <c r="S171" s="16">
        <f t="shared" si="492"/>
        <v>0</v>
      </c>
      <c r="T171" s="1"/>
      <c r="U171" s="20"/>
      <c r="V171" s="123" t="s">
        <v>154</v>
      </c>
      <c r="W171" s="20" t="s">
        <v>78</v>
      </c>
      <c r="X171" s="20" t="s">
        <v>80</v>
      </c>
      <c r="Y171" s="19" t="s">
        <v>84</v>
      </c>
      <c r="Z171" s="18">
        <v>2</v>
      </c>
      <c r="AA171" s="17">
        <v>4000000</v>
      </c>
      <c r="AB171" s="16">
        <f>(AA171*Z171)*19%</f>
        <v>1520000</v>
      </c>
      <c r="AC171" s="16">
        <f t="shared" si="493"/>
        <v>9520000</v>
      </c>
      <c r="AD171" s="1"/>
      <c r="AE171" s="20"/>
      <c r="AF171" s="123" t="s">
        <v>154</v>
      </c>
      <c r="AG171" s="20" t="s">
        <v>78</v>
      </c>
      <c r="AH171" s="20" t="s">
        <v>80</v>
      </c>
      <c r="AI171" s="19" t="s">
        <v>84</v>
      </c>
      <c r="AJ171" s="18">
        <v>2</v>
      </c>
      <c r="AK171" s="17">
        <v>4000000</v>
      </c>
      <c r="AL171" s="16">
        <f>(AK171*AJ171)*19%</f>
        <v>1520000</v>
      </c>
      <c r="AM171" s="16">
        <f t="shared" ref="AM171:AM174" si="528">(AK171*AJ171)+AL171</f>
        <v>9520000</v>
      </c>
      <c r="AN171" s="1"/>
      <c r="AO171" s="28"/>
      <c r="AP171" s="123" t="s">
        <v>154</v>
      </c>
      <c r="AQ171" s="20" t="s">
        <v>78</v>
      </c>
      <c r="AR171" s="20" t="s">
        <v>80</v>
      </c>
      <c r="AS171" s="19" t="s">
        <v>84</v>
      </c>
      <c r="AT171" s="18">
        <v>3</v>
      </c>
      <c r="AU171" s="17">
        <v>4000000</v>
      </c>
      <c r="AV171" s="16">
        <f>(AU171*AT171)*19%</f>
        <v>2280000</v>
      </c>
      <c r="AW171" s="16">
        <f t="shared" ref="AW171:AW174" si="529">(AU171*AT171)+AV171</f>
        <v>14280000</v>
      </c>
      <c r="AX171" s="1"/>
      <c r="AY171" s="28"/>
      <c r="AZ171" s="123" t="s">
        <v>154</v>
      </c>
      <c r="BA171" s="20" t="s">
        <v>78</v>
      </c>
      <c r="BB171" s="20" t="s">
        <v>80</v>
      </c>
      <c r="BC171" s="19" t="s">
        <v>84</v>
      </c>
      <c r="BD171" s="18">
        <v>3</v>
      </c>
      <c r="BE171" s="17">
        <v>4000000</v>
      </c>
      <c r="BF171" s="16">
        <f>(BE171*BD171)*19%</f>
        <v>2280000</v>
      </c>
      <c r="BG171" s="16">
        <f t="shared" ref="BG171:BG174" si="530">(BE171*BD171)+BF171</f>
        <v>14280000</v>
      </c>
      <c r="BH171" s="1"/>
      <c r="BI171" s="28"/>
      <c r="BJ171" s="123" t="s">
        <v>154</v>
      </c>
      <c r="BK171" s="20" t="s">
        <v>78</v>
      </c>
      <c r="BL171" s="20" t="s">
        <v>80</v>
      </c>
      <c r="BM171" s="19" t="s">
        <v>84</v>
      </c>
      <c r="BN171" s="18">
        <v>3</v>
      </c>
      <c r="BO171" s="17">
        <v>4000000</v>
      </c>
      <c r="BP171" s="16">
        <f>(BO171*BN171)*19%</f>
        <v>2280000</v>
      </c>
      <c r="BQ171" s="16">
        <f t="shared" ref="BQ171:BQ174" si="531">(BO171*BN171)+BP171</f>
        <v>14280000</v>
      </c>
      <c r="BS171" s="28"/>
      <c r="BT171" s="123" t="s">
        <v>154</v>
      </c>
      <c r="BU171" s="20" t="s">
        <v>78</v>
      </c>
      <c r="BV171" s="20" t="s">
        <v>80</v>
      </c>
      <c r="BW171" s="19" t="s">
        <v>84</v>
      </c>
      <c r="BX171" s="18">
        <v>3</v>
      </c>
      <c r="BY171" s="17">
        <v>4000000</v>
      </c>
      <c r="BZ171" s="16">
        <f>(BY171*BX171)*19%</f>
        <v>2280000</v>
      </c>
      <c r="CA171" s="16">
        <f t="shared" ref="CA171:CA174" si="532">(BY171*BX171)+BZ171</f>
        <v>14280000</v>
      </c>
      <c r="CC171" s="28"/>
      <c r="CD171" s="123" t="s">
        <v>154</v>
      </c>
      <c r="CE171" s="20" t="s">
        <v>78</v>
      </c>
      <c r="CF171" s="20" t="s">
        <v>80</v>
      </c>
      <c r="CG171" s="19" t="s">
        <v>84</v>
      </c>
      <c r="CH171" s="18">
        <v>3</v>
      </c>
      <c r="CI171" s="17">
        <v>4000000</v>
      </c>
      <c r="CJ171" s="16">
        <f>(CI171*CH171)*19%</f>
        <v>2280000</v>
      </c>
      <c r="CK171" s="16">
        <f t="shared" ref="CK171:CK174" si="533">(CI171*CH171)+CJ171</f>
        <v>14280000</v>
      </c>
      <c r="CM171" s="28"/>
      <c r="CN171" s="123" t="s">
        <v>154</v>
      </c>
      <c r="CO171" s="26" t="s">
        <v>78</v>
      </c>
      <c r="CP171" s="26"/>
      <c r="CQ171" s="25"/>
      <c r="CR171" s="24"/>
      <c r="CS171" s="23"/>
      <c r="CT171" s="22">
        <f>(CS171*CR171)*19%</f>
        <v>0</v>
      </c>
      <c r="CU171" s="15">
        <f t="shared" ref="CU171:CU175" si="534">(CS171*CR171)+CT171</f>
        <v>0</v>
      </c>
      <c r="CW171" s="28"/>
      <c r="CX171" s="27"/>
      <c r="CY171" s="26" t="s">
        <v>78</v>
      </c>
      <c r="CZ171" s="26"/>
      <c r="DA171" s="25"/>
      <c r="DB171" s="24"/>
      <c r="DC171" s="23"/>
      <c r="DD171" s="22">
        <f>(DC171*DB171)*19%</f>
        <v>0</v>
      </c>
      <c r="DE171" s="15">
        <f t="shared" ref="DE171:DE175" si="535">(DC171*DB171)+DD171</f>
        <v>0</v>
      </c>
    </row>
    <row r="172" spans="1:109" ht="20.100000000000001" customHeight="1" outlineLevel="1" x14ac:dyDescent="0.25">
      <c r="A172" s="20"/>
      <c r="B172" s="123" t="s">
        <v>155</v>
      </c>
      <c r="C172" s="20" t="s">
        <v>78</v>
      </c>
      <c r="D172" s="20"/>
      <c r="E172" s="19"/>
      <c r="F172" s="18"/>
      <c r="G172" s="17"/>
      <c r="H172" s="16">
        <f t="shared" ref="H172:H175" si="536">(G172*F172)*19%</f>
        <v>0</v>
      </c>
      <c r="I172" s="16">
        <f t="shared" ref="I172:I175" si="537">(G172*F172)+H172</f>
        <v>0</v>
      </c>
      <c r="J172" s="1"/>
      <c r="K172" s="28"/>
      <c r="L172" s="123" t="s">
        <v>155</v>
      </c>
      <c r="M172" s="26" t="s">
        <v>78</v>
      </c>
      <c r="N172" s="26"/>
      <c r="O172" s="25"/>
      <c r="P172" s="24"/>
      <c r="Q172" s="23"/>
      <c r="R172" s="16">
        <f t="shared" ref="R172:R175" si="538">(Q172*P172)*19%</f>
        <v>0</v>
      </c>
      <c r="S172" s="16">
        <f t="shared" si="492"/>
        <v>0</v>
      </c>
      <c r="T172" s="1"/>
      <c r="U172" s="20"/>
      <c r="V172" s="123" t="s">
        <v>156</v>
      </c>
      <c r="W172" s="20" t="s">
        <v>78</v>
      </c>
      <c r="X172" s="20" t="s">
        <v>80</v>
      </c>
      <c r="Y172" s="19" t="s">
        <v>138</v>
      </c>
      <c r="Z172" s="18">
        <v>2</v>
      </c>
      <c r="AA172" s="17">
        <v>700000</v>
      </c>
      <c r="AB172" s="16">
        <f t="shared" ref="AB172:AB175" si="539">(AA172*Z172)*19%</f>
        <v>266000</v>
      </c>
      <c r="AC172" s="16">
        <f t="shared" si="493"/>
        <v>1666000</v>
      </c>
      <c r="AD172" s="1"/>
      <c r="AE172" s="20"/>
      <c r="AF172" s="123" t="s">
        <v>156</v>
      </c>
      <c r="AG172" s="20" t="s">
        <v>78</v>
      </c>
      <c r="AH172" s="20" t="s">
        <v>80</v>
      </c>
      <c r="AI172" s="19" t="s">
        <v>138</v>
      </c>
      <c r="AJ172" s="18">
        <v>2</v>
      </c>
      <c r="AK172" s="17">
        <v>700000</v>
      </c>
      <c r="AL172" s="16">
        <f t="shared" ref="AL172:AL174" si="540">(AK172*AJ172)*19%</f>
        <v>266000</v>
      </c>
      <c r="AM172" s="16">
        <f t="shared" si="528"/>
        <v>1666000</v>
      </c>
      <c r="AN172" s="1"/>
      <c r="AO172" s="28"/>
      <c r="AP172" s="123" t="s">
        <v>156</v>
      </c>
      <c r="AQ172" s="20" t="s">
        <v>78</v>
      </c>
      <c r="AR172" s="20" t="s">
        <v>80</v>
      </c>
      <c r="AS172" s="19" t="s">
        <v>138</v>
      </c>
      <c r="AT172" s="18">
        <v>3</v>
      </c>
      <c r="AU172" s="17">
        <v>750000</v>
      </c>
      <c r="AV172" s="16">
        <f t="shared" ref="AV172:AV174" si="541">(AU172*AT172)*19%</f>
        <v>427500</v>
      </c>
      <c r="AW172" s="16">
        <f t="shared" si="529"/>
        <v>2677500</v>
      </c>
      <c r="AX172" s="1"/>
      <c r="AY172" s="28"/>
      <c r="AZ172" s="123" t="s">
        <v>156</v>
      </c>
      <c r="BA172" s="20" t="s">
        <v>78</v>
      </c>
      <c r="BB172" s="20" t="s">
        <v>80</v>
      </c>
      <c r="BC172" s="19" t="s">
        <v>138</v>
      </c>
      <c r="BD172" s="18">
        <v>3</v>
      </c>
      <c r="BE172" s="17">
        <v>750000</v>
      </c>
      <c r="BF172" s="16">
        <f t="shared" ref="BF172:BF174" si="542">(BE172*BD172)*19%</f>
        <v>427500</v>
      </c>
      <c r="BG172" s="16">
        <f t="shared" si="530"/>
        <v>2677500</v>
      </c>
      <c r="BH172" s="1"/>
      <c r="BI172" s="28"/>
      <c r="BJ172" s="123" t="s">
        <v>156</v>
      </c>
      <c r="BK172" s="20" t="s">
        <v>78</v>
      </c>
      <c r="BL172" s="20" t="s">
        <v>80</v>
      </c>
      <c r="BM172" s="19" t="s">
        <v>138</v>
      </c>
      <c r="BN172" s="18">
        <v>3</v>
      </c>
      <c r="BO172" s="17">
        <v>750000</v>
      </c>
      <c r="BP172" s="16">
        <f t="shared" ref="BP172:BP174" si="543">(BO172*BN172)*19%</f>
        <v>427500</v>
      </c>
      <c r="BQ172" s="16">
        <f t="shared" si="531"/>
        <v>2677500</v>
      </c>
      <c r="BS172" s="28"/>
      <c r="BT172" s="123" t="s">
        <v>156</v>
      </c>
      <c r="BU172" s="20" t="s">
        <v>78</v>
      </c>
      <c r="BV172" s="20" t="s">
        <v>80</v>
      </c>
      <c r="BW172" s="19" t="s">
        <v>138</v>
      </c>
      <c r="BX172" s="18">
        <v>2</v>
      </c>
      <c r="BY172" s="17">
        <v>750000</v>
      </c>
      <c r="BZ172" s="16">
        <f t="shared" ref="BZ172:BZ174" si="544">(BY172*BX172)*19%</f>
        <v>285000</v>
      </c>
      <c r="CA172" s="16">
        <f t="shared" si="532"/>
        <v>1785000</v>
      </c>
      <c r="CC172" s="28"/>
      <c r="CD172" s="123" t="s">
        <v>156</v>
      </c>
      <c r="CE172" s="20" t="s">
        <v>78</v>
      </c>
      <c r="CF172" s="20" t="s">
        <v>80</v>
      </c>
      <c r="CG172" s="19" t="s">
        <v>138</v>
      </c>
      <c r="CH172" s="18">
        <v>2</v>
      </c>
      <c r="CI172" s="17">
        <v>750000</v>
      </c>
      <c r="CJ172" s="16">
        <f t="shared" ref="CJ172:CJ174" si="545">(CI172*CH172)*19%</f>
        <v>285000</v>
      </c>
      <c r="CK172" s="16">
        <f t="shared" si="533"/>
        <v>1785000</v>
      </c>
      <c r="CM172" s="28"/>
      <c r="CN172" s="123" t="s">
        <v>155</v>
      </c>
      <c r="CO172" s="26" t="s">
        <v>78</v>
      </c>
      <c r="CP172" s="26"/>
      <c r="CQ172" s="25"/>
      <c r="CR172" s="24"/>
      <c r="CS172" s="23"/>
      <c r="CT172" s="22">
        <f t="shared" ref="CT172:CT175" si="546">(CS172*CR172)*19%</f>
        <v>0</v>
      </c>
      <c r="CU172" s="15">
        <f t="shared" si="534"/>
        <v>0</v>
      </c>
      <c r="CW172" s="28"/>
      <c r="CX172" s="27"/>
      <c r="CY172" s="26" t="s">
        <v>78</v>
      </c>
      <c r="CZ172" s="26"/>
      <c r="DA172" s="25"/>
      <c r="DB172" s="24"/>
      <c r="DC172" s="23"/>
      <c r="DD172" s="22">
        <f t="shared" ref="DD172:DD175" si="547">(DC172*DB172)*19%</f>
        <v>0</v>
      </c>
      <c r="DE172" s="15">
        <f t="shared" si="535"/>
        <v>0</v>
      </c>
    </row>
    <row r="173" spans="1:109" ht="24.75" customHeight="1" outlineLevel="1" x14ac:dyDescent="0.25">
      <c r="A173" s="20"/>
      <c r="B173" s="123" t="s">
        <v>157</v>
      </c>
      <c r="C173" s="20" t="s">
        <v>78</v>
      </c>
      <c r="D173" s="20"/>
      <c r="E173" s="19"/>
      <c r="F173" s="18"/>
      <c r="G173" s="17"/>
      <c r="H173" s="16">
        <f t="shared" si="536"/>
        <v>0</v>
      </c>
      <c r="I173" s="16">
        <f t="shared" si="537"/>
        <v>0</v>
      </c>
      <c r="J173" s="1"/>
      <c r="K173" s="59"/>
      <c r="L173" s="123" t="s">
        <v>157</v>
      </c>
      <c r="M173" s="20" t="s">
        <v>78</v>
      </c>
      <c r="N173" s="20"/>
      <c r="O173" s="19"/>
      <c r="P173" s="24"/>
      <c r="Q173" s="23"/>
      <c r="R173" s="16">
        <f t="shared" si="538"/>
        <v>0</v>
      </c>
      <c r="S173" s="16">
        <f t="shared" si="492"/>
        <v>0</v>
      </c>
      <c r="T173" s="1"/>
      <c r="U173" s="20"/>
      <c r="V173" s="123" t="s">
        <v>158</v>
      </c>
      <c r="W173" s="20" t="s">
        <v>78</v>
      </c>
      <c r="X173" s="20" t="s">
        <v>80</v>
      </c>
      <c r="Y173" s="19" t="s">
        <v>147</v>
      </c>
      <c r="Z173" s="18">
        <v>3</v>
      </c>
      <c r="AA173" s="17">
        <v>500000</v>
      </c>
      <c r="AB173" s="16">
        <f t="shared" si="539"/>
        <v>285000</v>
      </c>
      <c r="AC173" s="16">
        <f t="shared" si="493"/>
        <v>1785000</v>
      </c>
      <c r="AD173" s="1"/>
      <c r="AE173" s="20"/>
      <c r="AF173" s="123" t="s">
        <v>158</v>
      </c>
      <c r="AG173" s="20" t="s">
        <v>78</v>
      </c>
      <c r="AH173" s="20" t="s">
        <v>80</v>
      </c>
      <c r="AI173" s="19" t="s">
        <v>147</v>
      </c>
      <c r="AJ173" s="18">
        <v>3</v>
      </c>
      <c r="AK173" s="17">
        <v>500000</v>
      </c>
      <c r="AL173" s="16">
        <f t="shared" si="540"/>
        <v>285000</v>
      </c>
      <c r="AM173" s="16">
        <f t="shared" si="528"/>
        <v>1785000</v>
      </c>
      <c r="AN173" s="1"/>
      <c r="AO173" s="59"/>
      <c r="AP173" s="123" t="s">
        <v>158</v>
      </c>
      <c r="AQ173" s="20" t="s">
        <v>78</v>
      </c>
      <c r="AR173" s="20" t="s">
        <v>80</v>
      </c>
      <c r="AS173" s="19" t="s">
        <v>147</v>
      </c>
      <c r="AT173" s="18">
        <v>3</v>
      </c>
      <c r="AU173" s="17">
        <v>570000</v>
      </c>
      <c r="AV173" s="16">
        <f t="shared" si="541"/>
        <v>324900</v>
      </c>
      <c r="AW173" s="16">
        <f t="shared" si="529"/>
        <v>2034900</v>
      </c>
      <c r="AX173" s="1"/>
      <c r="AY173" s="59"/>
      <c r="AZ173" s="123" t="s">
        <v>158</v>
      </c>
      <c r="BA173" s="20" t="s">
        <v>78</v>
      </c>
      <c r="BB173" s="20" t="s">
        <v>80</v>
      </c>
      <c r="BC173" s="19" t="s">
        <v>147</v>
      </c>
      <c r="BD173" s="18">
        <v>3</v>
      </c>
      <c r="BE173" s="17">
        <v>570000</v>
      </c>
      <c r="BF173" s="16">
        <f t="shared" si="542"/>
        <v>324900</v>
      </c>
      <c r="BG173" s="16">
        <f t="shared" si="530"/>
        <v>2034900</v>
      </c>
      <c r="BH173" s="1"/>
      <c r="BI173" s="59"/>
      <c r="BJ173" s="123" t="s">
        <v>158</v>
      </c>
      <c r="BK173" s="20" t="s">
        <v>78</v>
      </c>
      <c r="BL173" s="20" t="s">
        <v>80</v>
      </c>
      <c r="BM173" s="19" t="s">
        <v>147</v>
      </c>
      <c r="BN173" s="18">
        <v>3</v>
      </c>
      <c r="BO173" s="17">
        <v>570000</v>
      </c>
      <c r="BP173" s="16">
        <f t="shared" si="543"/>
        <v>324900</v>
      </c>
      <c r="BQ173" s="16">
        <f t="shared" si="531"/>
        <v>2034900</v>
      </c>
      <c r="BS173" s="59"/>
      <c r="BT173" s="123" t="s">
        <v>158</v>
      </c>
      <c r="BU173" s="20" t="s">
        <v>78</v>
      </c>
      <c r="BV173" s="20" t="s">
        <v>80</v>
      </c>
      <c r="BW173" s="19" t="s">
        <v>147</v>
      </c>
      <c r="BX173" s="18">
        <v>3</v>
      </c>
      <c r="BY173" s="17">
        <v>570000</v>
      </c>
      <c r="BZ173" s="16">
        <f t="shared" si="544"/>
        <v>324900</v>
      </c>
      <c r="CA173" s="16">
        <f t="shared" si="532"/>
        <v>2034900</v>
      </c>
      <c r="CC173" s="59"/>
      <c r="CD173" s="123" t="s">
        <v>158</v>
      </c>
      <c r="CE173" s="20" t="s">
        <v>78</v>
      </c>
      <c r="CF173" s="20" t="s">
        <v>80</v>
      </c>
      <c r="CG173" s="19" t="s">
        <v>147</v>
      </c>
      <c r="CH173" s="18">
        <v>3</v>
      </c>
      <c r="CI173" s="17">
        <v>570000</v>
      </c>
      <c r="CJ173" s="16">
        <f t="shared" si="545"/>
        <v>324900</v>
      </c>
      <c r="CK173" s="16">
        <f t="shared" si="533"/>
        <v>2034900</v>
      </c>
      <c r="CM173" s="59"/>
      <c r="CN173" s="123" t="s">
        <v>157</v>
      </c>
      <c r="CO173" s="20" t="s">
        <v>78</v>
      </c>
      <c r="CP173" s="20"/>
      <c r="CQ173" s="19"/>
      <c r="CR173" s="18"/>
      <c r="CS173" s="17"/>
      <c r="CT173" s="22">
        <f t="shared" si="546"/>
        <v>0</v>
      </c>
      <c r="CU173" s="15">
        <f t="shared" si="534"/>
        <v>0</v>
      </c>
      <c r="CW173" s="59"/>
      <c r="CX173" s="21"/>
      <c r="CY173" s="20" t="s">
        <v>78</v>
      </c>
      <c r="CZ173" s="20"/>
      <c r="DA173" s="19"/>
      <c r="DB173" s="18"/>
      <c r="DC173" s="17"/>
      <c r="DD173" s="22">
        <f t="shared" si="547"/>
        <v>0</v>
      </c>
      <c r="DE173" s="15">
        <f t="shared" si="535"/>
        <v>0</v>
      </c>
    </row>
    <row r="174" spans="1:109" ht="27.6" outlineLevel="1" x14ac:dyDescent="0.25">
      <c r="A174" s="20"/>
      <c r="B174" s="123"/>
      <c r="C174" s="20"/>
      <c r="D174" s="20"/>
      <c r="E174" s="19"/>
      <c r="F174" s="18"/>
      <c r="G174" s="17"/>
      <c r="H174" s="16">
        <f t="shared" si="536"/>
        <v>0</v>
      </c>
      <c r="I174" s="16">
        <f t="shared" si="537"/>
        <v>0</v>
      </c>
      <c r="J174" s="1"/>
      <c r="K174" s="20"/>
      <c r="L174" s="21"/>
      <c r="M174" s="20"/>
      <c r="N174" s="20"/>
      <c r="O174" s="19"/>
      <c r="P174" s="18"/>
      <c r="Q174" s="17"/>
      <c r="R174" s="16">
        <f t="shared" si="538"/>
        <v>0</v>
      </c>
      <c r="S174" s="16">
        <f t="shared" si="492"/>
        <v>0</v>
      </c>
      <c r="T174" s="1"/>
      <c r="U174" s="20"/>
      <c r="V174" s="144" t="s">
        <v>159</v>
      </c>
      <c r="W174" s="20" t="s">
        <v>78</v>
      </c>
      <c r="X174" s="20" t="s">
        <v>80</v>
      </c>
      <c r="Y174" s="19" t="s">
        <v>87</v>
      </c>
      <c r="Z174" s="18">
        <v>2</v>
      </c>
      <c r="AA174" s="17">
        <v>500000</v>
      </c>
      <c r="AB174" s="16">
        <f t="shared" si="539"/>
        <v>190000</v>
      </c>
      <c r="AC174" s="16">
        <f t="shared" si="493"/>
        <v>1190000</v>
      </c>
      <c r="AD174" s="1"/>
      <c r="AE174" s="20"/>
      <c r="AF174" s="144" t="s">
        <v>159</v>
      </c>
      <c r="AG174" s="20" t="s">
        <v>78</v>
      </c>
      <c r="AH174" s="20" t="s">
        <v>80</v>
      </c>
      <c r="AI174" s="19" t="s">
        <v>87</v>
      </c>
      <c r="AJ174" s="18">
        <v>2</v>
      </c>
      <c r="AK174" s="17">
        <v>500000</v>
      </c>
      <c r="AL174" s="16">
        <f t="shared" si="540"/>
        <v>190000</v>
      </c>
      <c r="AM174" s="16">
        <f t="shared" si="528"/>
        <v>1190000</v>
      </c>
      <c r="AN174" s="1"/>
      <c r="AO174" s="121"/>
      <c r="AP174" s="144" t="s">
        <v>159</v>
      </c>
      <c r="AQ174" s="20" t="s">
        <v>78</v>
      </c>
      <c r="AR174" s="20" t="s">
        <v>80</v>
      </c>
      <c r="AS174" s="19" t="s">
        <v>87</v>
      </c>
      <c r="AT174" s="18">
        <v>2</v>
      </c>
      <c r="AU174" s="17">
        <v>500000</v>
      </c>
      <c r="AV174" s="16">
        <f t="shared" si="541"/>
        <v>190000</v>
      </c>
      <c r="AW174" s="16">
        <f t="shared" si="529"/>
        <v>1190000</v>
      </c>
      <c r="AX174" s="1"/>
      <c r="AY174" s="121"/>
      <c r="AZ174" s="144" t="s">
        <v>159</v>
      </c>
      <c r="BA174" s="20" t="s">
        <v>78</v>
      </c>
      <c r="BB174" s="20" t="s">
        <v>80</v>
      </c>
      <c r="BC174" s="19" t="s">
        <v>87</v>
      </c>
      <c r="BD174" s="18">
        <v>2</v>
      </c>
      <c r="BE174" s="17">
        <v>500000</v>
      </c>
      <c r="BF174" s="16">
        <f t="shared" si="542"/>
        <v>190000</v>
      </c>
      <c r="BG174" s="16">
        <f t="shared" si="530"/>
        <v>1190000</v>
      </c>
      <c r="BH174" s="1"/>
      <c r="BI174" s="121"/>
      <c r="BJ174" s="144" t="s">
        <v>159</v>
      </c>
      <c r="BK174" s="20" t="s">
        <v>78</v>
      </c>
      <c r="BL174" s="20" t="s">
        <v>80</v>
      </c>
      <c r="BM174" s="19" t="s">
        <v>87</v>
      </c>
      <c r="BN174" s="18">
        <v>2</v>
      </c>
      <c r="BO174" s="17">
        <v>500000</v>
      </c>
      <c r="BP174" s="16">
        <f t="shared" si="543"/>
        <v>190000</v>
      </c>
      <c r="BQ174" s="16">
        <f t="shared" si="531"/>
        <v>1190000</v>
      </c>
      <c r="BS174" s="121"/>
      <c r="BT174" s="144" t="s">
        <v>159</v>
      </c>
      <c r="BU174" s="20" t="s">
        <v>78</v>
      </c>
      <c r="BV174" s="20" t="s">
        <v>80</v>
      </c>
      <c r="BW174" s="19" t="s">
        <v>87</v>
      </c>
      <c r="BX174" s="18">
        <v>2</v>
      </c>
      <c r="BY174" s="17">
        <v>500000</v>
      </c>
      <c r="BZ174" s="16">
        <f t="shared" si="544"/>
        <v>190000</v>
      </c>
      <c r="CA174" s="16">
        <f t="shared" si="532"/>
        <v>1190000</v>
      </c>
      <c r="CC174" s="121"/>
      <c r="CD174" s="144" t="s">
        <v>159</v>
      </c>
      <c r="CE174" s="20" t="s">
        <v>78</v>
      </c>
      <c r="CF174" s="20" t="s">
        <v>80</v>
      </c>
      <c r="CG174" s="19" t="s">
        <v>87</v>
      </c>
      <c r="CH174" s="18">
        <v>2</v>
      </c>
      <c r="CI174" s="17">
        <v>500000</v>
      </c>
      <c r="CJ174" s="16">
        <f t="shared" si="545"/>
        <v>190000</v>
      </c>
      <c r="CK174" s="16">
        <f t="shared" si="533"/>
        <v>1190000</v>
      </c>
      <c r="CM174" s="121"/>
      <c r="CN174" s="27"/>
      <c r="CO174" s="26"/>
      <c r="CP174" s="26"/>
      <c r="CQ174" s="25"/>
      <c r="CR174" s="24"/>
      <c r="CS174" s="23"/>
      <c r="CT174" s="22">
        <f t="shared" si="546"/>
        <v>0</v>
      </c>
      <c r="CU174" s="15">
        <f t="shared" si="534"/>
        <v>0</v>
      </c>
      <c r="CW174" s="121"/>
      <c r="CX174" s="27"/>
      <c r="CY174" s="26"/>
      <c r="CZ174" s="26"/>
      <c r="DA174" s="25"/>
      <c r="DB174" s="24"/>
      <c r="DC174" s="23"/>
      <c r="DD174" s="22">
        <f t="shared" si="547"/>
        <v>0</v>
      </c>
      <c r="DE174" s="15">
        <f t="shared" si="535"/>
        <v>0</v>
      </c>
    </row>
    <row r="175" spans="1:109" ht="20.100000000000001" customHeight="1" outlineLevel="1" x14ac:dyDescent="0.25">
      <c r="A175" s="20"/>
      <c r="B175" s="123"/>
      <c r="C175" s="20"/>
      <c r="D175" s="20"/>
      <c r="E175" s="19"/>
      <c r="F175" s="18"/>
      <c r="G175" s="17"/>
      <c r="H175" s="16">
        <f t="shared" si="536"/>
        <v>0</v>
      </c>
      <c r="I175" s="16">
        <f t="shared" si="537"/>
        <v>0</v>
      </c>
      <c r="J175" s="1"/>
      <c r="K175" s="20"/>
      <c r="L175" s="21"/>
      <c r="M175" s="20"/>
      <c r="N175" s="20"/>
      <c r="O175" s="19"/>
      <c r="P175" s="18"/>
      <c r="Q175" s="17"/>
      <c r="R175" s="16">
        <f t="shared" si="538"/>
        <v>0</v>
      </c>
      <c r="S175" s="16">
        <f t="shared" si="492"/>
        <v>0</v>
      </c>
      <c r="T175" s="1"/>
      <c r="U175" s="20"/>
      <c r="V175" s="21"/>
      <c r="W175" s="20"/>
      <c r="X175" s="20"/>
      <c r="Y175" s="19"/>
      <c r="Z175" s="18"/>
      <c r="AA175" s="17"/>
      <c r="AB175" s="16">
        <f t="shared" si="539"/>
        <v>0</v>
      </c>
      <c r="AC175" s="16">
        <f t="shared" si="493"/>
        <v>0</v>
      </c>
      <c r="AD175" s="1"/>
      <c r="AE175" s="20"/>
      <c r="AF175" s="21"/>
      <c r="AG175" s="20"/>
      <c r="AH175" s="20"/>
      <c r="AI175" s="19"/>
      <c r="AJ175" s="18"/>
      <c r="AK175" s="17"/>
      <c r="AL175" s="16"/>
      <c r="AM175" s="16"/>
      <c r="AN175" s="1"/>
      <c r="AO175" s="121"/>
      <c r="AP175" s="27"/>
      <c r="AQ175" s="26"/>
      <c r="AR175" s="26"/>
      <c r="AS175" s="25"/>
      <c r="AT175" s="24"/>
      <c r="AU175" s="23"/>
      <c r="AV175" s="22">
        <f t="shared" ref="AV175" si="548">(AU175*AT175)*19%</f>
        <v>0</v>
      </c>
      <c r="AW175" s="15">
        <f t="shared" si="525"/>
        <v>0</v>
      </c>
      <c r="AX175" s="1"/>
      <c r="AY175" s="121"/>
      <c r="AZ175" s="27"/>
      <c r="BA175" s="26"/>
      <c r="BB175" s="26"/>
      <c r="BC175" s="25"/>
      <c r="BD175" s="24"/>
      <c r="BE175" s="23"/>
      <c r="BF175" s="22">
        <f t="shared" ref="BF175" si="549">(BE175*BD175)*19%</f>
        <v>0</v>
      </c>
      <c r="BG175" s="15">
        <f t="shared" ref="BG175" si="550">(BE175*BD175)+BF175</f>
        <v>0</v>
      </c>
      <c r="BH175" s="1"/>
      <c r="BI175" s="121"/>
      <c r="BJ175" s="27"/>
      <c r="BK175" s="26"/>
      <c r="BL175" s="26"/>
      <c r="BM175" s="25"/>
      <c r="BN175" s="24"/>
      <c r="BO175" s="23"/>
      <c r="BP175" s="22">
        <f t="shared" ref="BP175" si="551">(BO175*BN175)*19%</f>
        <v>0</v>
      </c>
      <c r="BQ175" s="15">
        <f t="shared" ref="BQ175" si="552">(BO175*BN175)+BP175</f>
        <v>0</v>
      </c>
      <c r="BS175" s="121"/>
      <c r="BT175" s="27"/>
      <c r="BU175" s="26"/>
      <c r="BV175" s="26"/>
      <c r="BW175" s="25"/>
      <c r="BX175" s="24"/>
      <c r="BY175" s="23"/>
      <c r="BZ175" s="22">
        <f t="shared" ref="BZ175" si="553">(BY175*BX175)*19%</f>
        <v>0</v>
      </c>
      <c r="CA175" s="15">
        <f t="shared" ref="CA175" si="554">(BY175*BX175)+BZ175</f>
        <v>0</v>
      </c>
      <c r="CC175" s="121"/>
      <c r="CD175" s="27"/>
      <c r="CE175" s="26"/>
      <c r="CF175" s="26"/>
      <c r="CG175" s="25"/>
      <c r="CH175" s="24"/>
      <c r="CI175" s="23"/>
      <c r="CJ175" s="22">
        <f t="shared" ref="CJ175" si="555">(CI175*CH175)*19%</f>
        <v>0</v>
      </c>
      <c r="CK175" s="15">
        <f t="shared" ref="CK175" si="556">(CI175*CH175)+CJ175</f>
        <v>0</v>
      </c>
      <c r="CM175" s="121"/>
      <c r="CN175" s="27"/>
      <c r="CO175" s="26"/>
      <c r="CP175" s="26"/>
      <c r="CQ175" s="25"/>
      <c r="CR175" s="24"/>
      <c r="CS175" s="23"/>
      <c r="CT175" s="22">
        <f t="shared" si="546"/>
        <v>0</v>
      </c>
      <c r="CU175" s="15">
        <f t="shared" si="534"/>
        <v>0</v>
      </c>
      <c r="CW175" s="121"/>
      <c r="CX175" s="27"/>
      <c r="CY175" s="26"/>
      <c r="CZ175" s="26"/>
      <c r="DA175" s="25"/>
      <c r="DB175" s="24"/>
      <c r="DC175" s="23"/>
      <c r="DD175" s="22">
        <f t="shared" si="547"/>
        <v>0</v>
      </c>
      <c r="DE175" s="15">
        <f t="shared" si="535"/>
        <v>0</v>
      </c>
    </row>
    <row r="176" spans="1:109" ht="15.75" customHeight="1" outlineLevel="1" x14ac:dyDescent="0.25">
      <c r="A176" s="204" t="s">
        <v>160</v>
      </c>
      <c r="B176" s="205"/>
      <c r="C176" s="205"/>
      <c r="D176" s="205"/>
      <c r="E176" s="205"/>
      <c r="F176" s="205"/>
      <c r="G176" s="206"/>
      <c r="H176" s="120">
        <f>H177+H178+H179+H180+H181</f>
        <v>0</v>
      </c>
      <c r="I176" s="120">
        <f>I177+I178+I1751+I179+I180+I181</f>
        <v>0</v>
      </c>
      <c r="K176" s="204" t="s">
        <v>160</v>
      </c>
      <c r="L176" s="205"/>
      <c r="M176" s="205"/>
      <c r="N176" s="205"/>
      <c r="O176" s="205"/>
      <c r="P176" s="205"/>
      <c r="Q176" s="206"/>
      <c r="R176" s="120">
        <f>R177+R178+R179+R180+R181+R182</f>
        <v>0</v>
      </c>
      <c r="S176" s="120">
        <f>S177+S178+S179+S180+S181+S182</f>
        <v>0</v>
      </c>
      <c r="U176" s="204" t="s">
        <v>160</v>
      </c>
      <c r="V176" s="205"/>
      <c r="W176" s="205"/>
      <c r="X176" s="205"/>
      <c r="Y176" s="205"/>
      <c r="Z176" s="205"/>
      <c r="AA176" s="206"/>
      <c r="AB176" s="120">
        <f>AB177+AB178+AB179+AB180+AB181</f>
        <v>2159642.6</v>
      </c>
      <c r="AC176" s="120">
        <f>AC177+AC178+AC179+AC180+AC181</f>
        <v>13526182.6</v>
      </c>
      <c r="AE176" s="204" t="s">
        <v>160</v>
      </c>
      <c r="AF176" s="205"/>
      <c r="AG176" s="205"/>
      <c r="AH176" s="205"/>
      <c r="AI176" s="205"/>
      <c r="AJ176" s="205"/>
      <c r="AK176" s="206"/>
      <c r="AL176" s="120">
        <f>AL177+AL178+AL179+AL180+AL181</f>
        <v>2919642.6</v>
      </c>
      <c r="AM176" s="120">
        <f>AM177+AM178+AM179+AM180+AM181</f>
        <v>18286182.600000001</v>
      </c>
      <c r="AO176" s="204" t="s">
        <v>160</v>
      </c>
      <c r="AP176" s="205"/>
      <c r="AQ176" s="205"/>
      <c r="AR176" s="205"/>
      <c r="AS176" s="205"/>
      <c r="AT176" s="205"/>
      <c r="AU176" s="206"/>
      <c r="AV176" s="120">
        <f>AV177+AV178+AV179+AV180+AV181</f>
        <v>2952676</v>
      </c>
      <c r="AW176" s="120">
        <f>AW177+AW178+AW179+AW180+AW181</f>
        <v>18493076</v>
      </c>
      <c r="AY176" s="204" t="s">
        <v>160</v>
      </c>
      <c r="AZ176" s="205"/>
      <c r="BA176" s="205"/>
      <c r="BB176" s="205"/>
      <c r="BC176" s="205"/>
      <c r="BD176" s="205"/>
      <c r="BE176" s="206"/>
      <c r="BF176" s="120">
        <f>BF177+BF178+BF179+BF180+BF181</f>
        <v>2167007</v>
      </c>
      <c r="BG176" s="120">
        <f>BG177+BG178+BG179+BG180+BG181</f>
        <v>13572307</v>
      </c>
      <c r="BI176" s="204" t="s">
        <v>160</v>
      </c>
      <c r="BJ176" s="205"/>
      <c r="BK176" s="205"/>
      <c r="BL176" s="205"/>
      <c r="BM176" s="205"/>
      <c r="BN176" s="205"/>
      <c r="BO176" s="206"/>
      <c r="BP176" s="120">
        <f>BP177+BP178+BP179+BP180+BP181</f>
        <v>2357007</v>
      </c>
      <c r="BQ176" s="120">
        <f>BQ177+BQ178+BQ179+BQ180+BQ181</f>
        <v>14762307</v>
      </c>
      <c r="BS176" s="204" t="s">
        <v>160</v>
      </c>
      <c r="BT176" s="205"/>
      <c r="BU176" s="205"/>
      <c r="BV176" s="205"/>
      <c r="BW176" s="205"/>
      <c r="BX176" s="205"/>
      <c r="BY176" s="206"/>
      <c r="BZ176" s="120">
        <f>BZ177+BZ178+BZ179+BZ180+BZ181</f>
        <v>2357007</v>
      </c>
      <c r="CA176" s="120">
        <f>CA177+CA178+CA179+CA180+CA181</f>
        <v>14762307</v>
      </c>
      <c r="CC176" s="204" t="s">
        <v>160</v>
      </c>
      <c r="CD176" s="205"/>
      <c r="CE176" s="205"/>
      <c r="CF176" s="205"/>
      <c r="CG176" s="205"/>
      <c r="CH176" s="205"/>
      <c r="CI176" s="206"/>
      <c r="CJ176" s="120">
        <f>CJ177+CJ178+CJ179+CJ180+CJ181</f>
        <v>2357007</v>
      </c>
      <c r="CK176" s="120">
        <f>CK177+CK178+CK179+CK180+CK181</f>
        <v>14762307</v>
      </c>
      <c r="CM176" s="204" t="s">
        <v>160</v>
      </c>
      <c r="CN176" s="205"/>
      <c r="CO176" s="205"/>
      <c r="CP176" s="205"/>
      <c r="CQ176" s="205"/>
      <c r="CR176" s="205"/>
      <c r="CS176" s="206"/>
      <c r="CT176" s="120">
        <f>CT177+CT178+CT179+CT180+CT181</f>
        <v>0</v>
      </c>
      <c r="CU176" s="120">
        <f>CU177+CU178+CU179+CU180+CU181</f>
        <v>0</v>
      </c>
      <c r="CW176" s="204" t="s">
        <v>160</v>
      </c>
      <c r="CX176" s="205"/>
      <c r="CY176" s="205"/>
      <c r="CZ176" s="205"/>
      <c r="DA176" s="205"/>
      <c r="DB176" s="205"/>
      <c r="DC176" s="206"/>
      <c r="DD176" s="120">
        <f>DD177+DD178+DD179+DD180+DD181</f>
        <v>0</v>
      </c>
      <c r="DE176" s="120">
        <f>DE177+DE178+DE179+DE180+DE181</f>
        <v>0</v>
      </c>
    </row>
    <row r="177" spans="1:109" ht="24.75" customHeight="1" outlineLevel="1" x14ac:dyDescent="0.25">
      <c r="A177" s="20"/>
      <c r="B177" s="123" t="s">
        <v>161</v>
      </c>
      <c r="C177" s="20" t="s">
        <v>78</v>
      </c>
      <c r="D177" s="20"/>
      <c r="E177" s="19"/>
      <c r="F177" s="18"/>
      <c r="G177" s="17"/>
      <c r="H177" s="22">
        <f>(G177*F177)*19%</f>
        <v>0</v>
      </c>
      <c r="I177" s="15">
        <f>(G177*F177)+H177</f>
        <v>0</v>
      </c>
      <c r="J177" s="1"/>
      <c r="K177" s="59"/>
      <c r="L177" s="123" t="s">
        <v>161</v>
      </c>
      <c r="M177" s="20" t="s">
        <v>78</v>
      </c>
      <c r="N177" s="20"/>
      <c r="O177" s="19"/>
      <c r="P177" s="24"/>
      <c r="Q177" s="23"/>
      <c r="R177" s="22">
        <f t="shared" ref="R177:R181" si="557">(Q177*P177)*19%</f>
        <v>0</v>
      </c>
      <c r="S177" s="15">
        <f t="shared" ref="S177:S181" si="558">(Q177*P177)+R177</f>
        <v>0</v>
      </c>
      <c r="T177" s="1"/>
      <c r="U177" s="20"/>
      <c r="V177" s="123" t="s">
        <v>162</v>
      </c>
      <c r="W177" s="20" t="s">
        <v>78</v>
      </c>
      <c r="X177" s="20" t="s">
        <v>80</v>
      </c>
      <c r="Y177" s="52" t="s">
        <v>147</v>
      </c>
      <c r="Z177" s="18">
        <v>2</v>
      </c>
      <c r="AA177" s="17">
        <v>1000000</v>
      </c>
      <c r="AB177" s="16">
        <f t="shared" ref="AB177:AB181" si="559">(AA177*Z177)*19%</f>
        <v>380000</v>
      </c>
      <c r="AC177" s="16">
        <f t="shared" ref="AC177:AC181" si="560">(AA177*Z177)+AB177</f>
        <v>2380000</v>
      </c>
      <c r="AD177" s="1"/>
      <c r="AE177" s="20"/>
      <c r="AF177" s="123" t="s">
        <v>162</v>
      </c>
      <c r="AG177" s="20" t="s">
        <v>78</v>
      </c>
      <c r="AH177" s="20" t="s">
        <v>80</v>
      </c>
      <c r="AI177" s="52" t="s">
        <v>147</v>
      </c>
      <c r="AJ177" s="18">
        <v>3</v>
      </c>
      <c r="AK177" s="17">
        <v>1000000</v>
      </c>
      <c r="AL177" s="16">
        <f t="shared" ref="AL177:AL179" si="561">(AK177*AJ177)*19%</f>
        <v>570000</v>
      </c>
      <c r="AM177" s="16">
        <f t="shared" ref="AM177:AM179" si="562">(AK177*AJ177)+AL177</f>
        <v>3570000</v>
      </c>
      <c r="AN177" s="1"/>
      <c r="AO177" s="20"/>
      <c r="AP177" s="123" t="s">
        <v>162</v>
      </c>
      <c r="AQ177" s="20" t="s">
        <v>78</v>
      </c>
      <c r="AR177" s="20" t="s">
        <v>80</v>
      </c>
      <c r="AS177" s="52" t="s">
        <v>147</v>
      </c>
      <c r="AT177" s="18">
        <v>3</v>
      </c>
      <c r="AU177" s="17">
        <v>1000000</v>
      </c>
      <c r="AV177" s="16">
        <f t="shared" ref="AV177:AV180" si="563">(AU177*AT177)*19%</f>
        <v>570000</v>
      </c>
      <c r="AW177" s="16">
        <f t="shared" ref="AW177:AW180" si="564">(AU177*AT177)+AV177</f>
        <v>3570000</v>
      </c>
      <c r="AX177" s="1"/>
      <c r="AY177" s="20"/>
      <c r="AZ177" s="123" t="s">
        <v>162</v>
      </c>
      <c r="BA177" s="20" t="s">
        <v>78</v>
      </c>
      <c r="BB177" s="20" t="s">
        <v>80</v>
      </c>
      <c r="BC177" s="52" t="s">
        <v>147</v>
      </c>
      <c r="BD177" s="18">
        <v>2</v>
      </c>
      <c r="BE177" s="17">
        <v>1000000</v>
      </c>
      <c r="BF177" s="16">
        <f t="shared" ref="BF177:BF180" si="565">(BE177*BD177)*19%</f>
        <v>380000</v>
      </c>
      <c r="BG177" s="16">
        <f t="shared" ref="BG177:BG180" si="566">(BE177*BD177)+BF177</f>
        <v>2380000</v>
      </c>
      <c r="BH177" s="1"/>
      <c r="BI177" s="20"/>
      <c r="BJ177" s="123" t="s">
        <v>162</v>
      </c>
      <c r="BK177" s="20" t="s">
        <v>78</v>
      </c>
      <c r="BL177" s="20" t="s">
        <v>80</v>
      </c>
      <c r="BM177" s="52" t="s">
        <v>147</v>
      </c>
      <c r="BN177" s="18">
        <v>2</v>
      </c>
      <c r="BO177" s="17">
        <v>1500000</v>
      </c>
      <c r="BP177" s="16">
        <f t="shared" ref="BP177:BP180" si="567">(BO177*BN177)*19%</f>
        <v>570000</v>
      </c>
      <c r="BQ177" s="16">
        <f t="shared" ref="BQ177:BQ180" si="568">(BO177*BN177)+BP177</f>
        <v>3570000</v>
      </c>
      <c r="BS177" s="20"/>
      <c r="BT177" s="123" t="s">
        <v>162</v>
      </c>
      <c r="BU177" s="20" t="s">
        <v>78</v>
      </c>
      <c r="BV177" s="20" t="s">
        <v>80</v>
      </c>
      <c r="BW177" s="52" t="s">
        <v>147</v>
      </c>
      <c r="BX177" s="18">
        <v>2</v>
      </c>
      <c r="BY177" s="17">
        <v>1500000</v>
      </c>
      <c r="BZ177" s="16">
        <f t="shared" ref="BZ177:BZ180" si="569">(BY177*BX177)*19%</f>
        <v>570000</v>
      </c>
      <c r="CA177" s="16">
        <f t="shared" ref="CA177:CA180" si="570">(BY177*BX177)+BZ177</f>
        <v>3570000</v>
      </c>
      <c r="CC177" s="20"/>
      <c r="CD177" s="123" t="s">
        <v>162</v>
      </c>
      <c r="CE177" s="20" t="s">
        <v>78</v>
      </c>
      <c r="CF177" s="20" t="s">
        <v>80</v>
      </c>
      <c r="CG177" s="52" t="s">
        <v>147</v>
      </c>
      <c r="CH177" s="18">
        <v>2</v>
      </c>
      <c r="CI177" s="17">
        <v>1500000</v>
      </c>
      <c r="CJ177" s="16">
        <f t="shared" ref="CJ177:CJ180" si="571">(CI177*CH177)*19%</f>
        <v>570000</v>
      </c>
      <c r="CK177" s="16">
        <f t="shared" ref="CK177:CK180" si="572">(CI177*CH177)+CJ177</f>
        <v>3570000</v>
      </c>
      <c r="CM177" s="20"/>
      <c r="CN177" s="123" t="s">
        <v>161</v>
      </c>
      <c r="CO177" s="20" t="s">
        <v>78</v>
      </c>
      <c r="CP177" s="20"/>
      <c r="CQ177" s="19"/>
      <c r="CR177" s="18"/>
      <c r="CS177" s="17"/>
      <c r="CT177" s="16">
        <f t="shared" ref="CT177:CT181" si="573">(CS177*CR177)*19%</f>
        <v>0</v>
      </c>
      <c r="CU177" s="16">
        <f t="shared" ref="CU177:CU181" si="574">(CS177*CR177)+CT177</f>
        <v>0</v>
      </c>
      <c r="CW177" s="20"/>
      <c r="CX177" s="21"/>
      <c r="CY177" s="20" t="s">
        <v>78</v>
      </c>
      <c r="CZ177" s="20"/>
      <c r="DA177" s="19"/>
      <c r="DB177" s="18"/>
      <c r="DC177" s="17"/>
      <c r="DD177" s="16">
        <f t="shared" ref="DD177:DD181" si="575">(DC177*DB177)*19%</f>
        <v>0</v>
      </c>
      <c r="DE177" s="16">
        <f t="shared" ref="DE177:DE181" si="576">(DC177*DB177)+DD177</f>
        <v>0</v>
      </c>
    </row>
    <row r="178" spans="1:109" ht="21.75" customHeight="1" outlineLevel="1" x14ac:dyDescent="0.25">
      <c r="A178" s="59"/>
      <c r="B178" s="123" t="s">
        <v>163</v>
      </c>
      <c r="C178" s="20" t="s">
        <v>78</v>
      </c>
      <c r="D178" s="20"/>
      <c r="E178" s="19"/>
      <c r="F178" s="18"/>
      <c r="G178" s="17"/>
      <c r="H178" s="22">
        <f t="shared" ref="H178:H181" si="577">(G178*F178)*19%</f>
        <v>0</v>
      </c>
      <c r="I178" s="15">
        <f>(G178*F178)+H178</f>
        <v>0</v>
      </c>
      <c r="J178" s="1"/>
      <c r="K178" s="59"/>
      <c r="L178" s="123" t="s">
        <v>164</v>
      </c>
      <c r="M178" s="20" t="s">
        <v>78</v>
      </c>
      <c r="N178" s="20"/>
      <c r="O178" s="19"/>
      <c r="P178" s="24"/>
      <c r="Q178" s="23"/>
      <c r="R178" s="22">
        <f t="shared" si="557"/>
        <v>0</v>
      </c>
      <c r="S178" s="15">
        <f t="shared" si="558"/>
        <v>0</v>
      </c>
      <c r="T178" s="1"/>
      <c r="U178" s="20"/>
      <c r="V178" s="123" t="s">
        <v>165</v>
      </c>
      <c r="W178" s="20" t="s">
        <v>78</v>
      </c>
      <c r="X178" s="20" t="s">
        <v>80</v>
      </c>
      <c r="Y178" s="19" t="s">
        <v>81</v>
      </c>
      <c r="Z178" s="18">
        <v>2</v>
      </c>
      <c r="AA178" s="17">
        <v>3000000</v>
      </c>
      <c r="AB178" s="16">
        <f t="shared" si="559"/>
        <v>1140000</v>
      </c>
      <c r="AC178" s="16">
        <f t="shared" si="560"/>
        <v>7140000</v>
      </c>
      <c r="AD178" s="1"/>
      <c r="AE178" s="20"/>
      <c r="AF178" s="123" t="s">
        <v>165</v>
      </c>
      <c r="AG178" s="20" t="s">
        <v>78</v>
      </c>
      <c r="AH178" s="20" t="s">
        <v>80</v>
      </c>
      <c r="AI178" s="19" t="s">
        <v>81</v>
      </c>
      <c r="AJ178" s="18">
        <v>3</v>
      </c>
      <c r="AK178" s="17">
        <v>3000000</v>
      </c>
      <c r="AL178" s="16">
        <f t="shared" si="561"/>
        <v>1710000</v>
      </c>
      <c r="AM178" s="16">
        <f t="shared" si="562"/>
        <v>10710000</v>
      </c>
      <c r="AN178" s="1"/>
      <c r="AO178" s="20"/>
      <c r="AP178" s="123" t="s">
        <v>165</v>
      </c>
      <c r="AQ178" s="20" t="s">
        <v>78</v>
      </c>
      <c r="AR178" s="20" t="s">
        <v>80</v>
      </c>
      <c r="AS178" s="19" t="s">
        <v>81</v>
      </c>
      <c r="AT178" s="18">
        <v>3</v>
      </c>
      <c r="AU178" s="17">
        <v>3000000</v>
      </c>
      <c r="AV178" s="16">
        <f t="shared" si="563"/>
        <v>1710000</v>
      </c>
      <c r="AW178" s="16">
        <f t="shared" si="564"/>
        <v>10710000</v>
      </c>
      <c r="AX178" s="1"/>
      <c r="AY178" s="20"/>
      <c r="AZ178" s="123" t="s">
        <v>165</v>
      </c>
      <c r="BA178" s="20" t="s">
        <v>78</v>
      </c>
      <c r="BB178" s="20" t="s">
        <v>80</v>
      </c>
      <c r="BC178" s="19" t="s">
        <v>81</v>
      </c>
      <c r="BD178" s="18">
        <v>2</v>
      </c>
      <c r="BE178" s="17">
        <v>3000000</v>
      </c>
      <c r="BF178" s="16">
        <f t="shared" si="565"/>
        <v>1140000</v>
      </c>
      <c r="BG178" s="16">
        <f t="shared" si="566"/>
        <v>7140000</v>
      </c>
      <c r="BH178" s="1"/>
      <c r="BI178" s="20"/>
      <c r="BJ178" s="123" t="s">
        <v>165</v>
      </c>
      <c r="BK178" s="20" t="s">
        <v>78</v>
      </c>
      <c r="BL178" s="20" t="s">
        <v>80</v>
      </c>
      <c r="BM178" s="19" t="s">
        <v>81</v>
      </c>
      <c r="BN178" s="18">
        <v>2</v>
      </c>
      <c r="BO178" s="17">
        <v>3000000</v>
      </c>
      <c r="BP178" s="16">
        <f t="shared" si="567"/>
        <v>1140000</v>
      </c>
      <c r="BQ178" s="16">
        <f t="shared" si="568"/>
        <v>7140000</v>
      </c>
      <c r="BS178" s="20"/>
      <c r="BT178" s="123" t="s">
        <v>165</v>
      </c>
      <c r="BU178" s="20" t="s">
        <v>78</v>
      </c>
      <c r="BV178" s="20" t="s">
        <v>80</v>
      </c>
      <c r="BW178" s="19" t="s">
        <v>81</v>
      </c>
      <c r="BX178" s="18">
        <v>2</v>
      </c>
      <c r="BY178" s="17">
        <v>3000000</v>
      </c>
      <c r="BZ178" s="16">
        <f t="shared" si="569"/>
        <v>1140000</v>
      </c>
      <c r="CA178" s="16">
        <f t="shared" si="570"/>
        <v>7140000</v>
      </c>
      <c r="CC178" s="20"/>
      <c r="CD178" s="123" t="s">
        <v>165</v>
      </c>
      <c r="CE178" s="20" t="s">
        <v>78</v>
      </c>
      <c r="CF178" s="20" t="s">
        <v>80</v>
      </c>
      <c r="CG178" s="19" t="s">
        <v>81</v>
      </c>
      <c r="CH178" s="18">
        <v>2</v>
      </c>
      <c r="CI178" s="17">
        <v>3000000</v>
      </c>
      <c r="CJ178" s="16">
        <f t="shared" si="571"/>
        <v>1140000</v>
      </c>
      <c r="CK178" s="16">
        <f t="shared" si="572"/>
        <v>7140000</v>
      </c>
      <c r="CM178" s="20"/>
      <c r="CN178" s="123" t="s">
        <v>163</v>
      </c>
      <c r="CO178" s="20" t="s">
        <v>78</v>
      </c>
      <c r="CP178" s="20"/>
      <c r="CQ178" s="19"/>
      <c r="CR178" s="18">
        <v>0</v>
      </c>
      <c r="CS178" s="17">
        <v>0</v>
      </c>
      <c r="CT178" s="16">
        <f t="shared" si="573"/>
        <v>0</v>
      </c>
      <c r="CU178" s="16">
        <f t="shared" si="574"/>
        <v>0</v>
      </c>
      <c r="CW178" s="20"/>
      <c r="CX178" s="21"/>
      <c r="CY178" s="20" t="s">
        <v>78</v>
      </c>
      <c r="CZ178" s="20"/>
      <c r="DA178" s="19"/>
      <c r="DB178" s="18">
        <v>0</v>
      </c>
      <c r="DC178" s="17">
        <v>0</v>
      </c>
      <c r="DD178" s="16">
        <f t="shared" si="575"/>
        <v>0</v>
      </c>
      <c r="DE178" s="16">
        <f t="shared" si="576"/>
        <v>0</v>
      </c>
    </row>
    <row r="179" spans="1:109" ht="20.100000000000001" customHeight="1" outlineLevel="1" x14ac:dyDescent="0.25">
      <c r="A179" s="59"/>
      <c r="B179" s="123" t="s">
        <v>166</v>
      </c>
      <c r="C179" s="20" t="s">
        <v>78</v>
      </c>
      <c r="D179" s="20"/>
      <c r="E179" s="19"/>
      <c r="F179" s="18"/>
      <c r="G179" s="17"/>
      <c r="H179" s="22">
        <f t="shared" si="577"/>
        <v>0</v>
      </c>
      <c r="I179" s="15">
        <f>(G179*F179)+H179</f>
        <v>0</v>
      </c>
      <c r="J179" s="1"/>
      <c r="K179" s="59"/>
      <c r="L179" s="123" t="s">
        <v>166</v>
      </c>
      <c r="M179" s="20" t="s">
        <v>78</v>
      </c>
      <c r="N179" s="20"/>
      <c r="O179" s="19"/>
      <c r="P179" s="24"/>
      <c r="Q179" s="23"/>
      <c r="R179" s="22">
        <f t="shared" si="557"/>
        <v>0</v>
      </c>
      <c r="S179" s="15">
        <f t="shared" si="558"/>
        <v>0</v>
      </c>
      <c r="T179" s="1"/>
      <c r="U179" s="20"/>
      <c r="V179" s="123" t="s">
        <v>166</v>
      </c>
      <c r="W179" s="20" t="s">
        <v>78</v>
      </c>
      <c r="X179" s="20" t="s">
        <v>80</v>
      </c>
      <c r="Y179" s="19" t="s">
        <v>116</v>
      </c>
      <c r="Z179" s="18">
        <v>6</v>
      </c>
      <c r="AA179" s="17">
        <v>61090</v>
      </c>
      <c r="AB179" s="16">
        <f t="shared" si="559"/>
        <v>69642.600000000006</v>
      </c>
      <c r="AC179" s="16">
        <f t="shared" si="560"/>
        <v>436182.6</v>
      </c>
      <c r="AD179" s="1"/>
      <c r="AE179" s="20"/>
      <c r="AF179" s="123" t="s">
        <v>166</v>
      </c>
      <c r="AG179" s="20" t="s">
        <v>78</v>
      </c>
      <c r="AH179" s="20" t="s">
        <v>80</v>
      </c>
      <c r="AI179" s="19" t="s">
        <v>116</v>
      </c>
      <c r="AJ179" s="18">
        <v>6</v>
      </c>
      <c r="AK179" s="17">
        <v>61090</v>
      </c>
      <c r="AL179" s="16">
        <f t="shared" si="561"/>
        <v>69642.600000000006</v>
      </c>
      <c r="AM179" s="16">
        <f t="shared" si="562"/>
        <v>436182.6</v>
      </c>
      <c r="AN179" s="1"/>
      <c r="AO179" s="20"/>
      <c r="AP179" s="123" t="s">
        <v>166</v>
      </c>
      <c r="AQ179" s="20" t="s">
        <v>78</v>
      </c>
      <c r="AR179" s="20" t="s">
        <v>80</v>
      </c>
      <c r="AS179" s="19" t="s">
        <v>116</v>
      </c>
      <c r="AT179" s="18">
        <v>8</v>
      </c>
      <c r="AU179" s="17">
        <v>67550</v>
      </c>
      <c r="AV179" s="16">
        <f t="shared" si="563"/>
        <v>102676</v>
      </c>
      <c r="AW179" s="16">
        <f t="shared" si="564"/>
        <v>643076</v>
      </c>
      <c r="AX179" s="1"/>
      <c r="AY179" s="20"/>
      <c r="AZ179" s="123" t="s">
        <v>166</v>
      </c>
      <c r="BA179" s="20" t="s">
        <v>78</v>
      </c>
      <c r="BB179" s="20" t="s">
        <v>80</v>
      </c>
      <c r="BC179" s="19" t="s">
        <v>116</v>
      </c>
      <c r="BD179" s="18">
        <v>6</v>
      </c>
      <c r="BE179" s="17">
        <v>67550</v>
      </c>
      <c r="BF179" s="16">
        <f t="shared" si="565"/>
        <v>77007</v>
      </c>
      <c r="BG179" s="16">
        <f t="shared" si="566"/>
        <v>482307</v>
      </c>
      <c r="BH179" s="1"/>
      <c r="BI179" s="20"/>
      <c r="BJ179" s="123" t="s">
        <v>166</v>
      </c>
      <c r="BK179" s="20" t="s">
        <v>78</v>
      </c>
      <c r="BL179" s="20" t="s">
        <v>80</v>
      </c>
      <c r="BM179" s="19" t="s">
        <v>116</v>
      </c>
      <c r="BN179" s="18">
        <v>6</v>
      </c>
      <c r="BO179" s="17">
        <v>67550</v>
      </c>
      <c r="BP179" s="16">
        <f t="shared" si="567"/>
        <v>77007</v>
      </c>
      <c r="BQ179" s="16">
        <f t="shared" si="568"/>
        <v>482307</v>
      </c>
      <c r="BS179" s="20"/>
      <c r="BT179" s="123" t="s">
        <v>166</v>
      </c>
      <c r="BU179" s="20" t="s">
        <v>78</v>
      </c>
      <c r="BV179" s="20" t="s">
        <v>80</v>
      </c>
      <c r="BW179" s="19" t="s">
        <v>116</v>
      </c>
      <c r="BX179" s="18">
        <v>6</v>
      </c>
      <c r="BY179" s="17">
        <v>67550</v>
      </c>
      <c r="BZ179" s="16">
        <f t="shared" si="569"/>
        <v>77007</v>
      </c>
      <c r="CA179" s="16">
        <f t="shared" si="570"/>
        <v>482307</v>
      </c>
      <c r="CC179" s="20"/>
      <c r="CD179" s="123" t="s">
        <v>166</v>
      </c>
      <c r="CE179" s="20" t="s">
        <v>78</v>
      </c>
      <c r="CF179" s="20" t="s">
        <v>80</v>
      </c>
      <c r="CG179" s="19" t="s">
        <v>116</v>
      </c>
      <c r="CH179" s="18">
        <v>6</v>
      </c>
      <c r="CI179" s="17">
        <v>67550</v>
      </c>
      <c r="CJ179" s="16">
        <f t="shared" si="571"/>
        <v>77007</v>
      </c>
      <c r="CK179" s="16">
        <f t="shared" si="572"/>
        <v>482307</v>
      </c>
      <c r="CM179" s="20"/>
      <c r="CN179" s="123" t="s">
        <v>166</v>
      </c>
      <c r="CO179" s="20" t="s">
        <v>78</v>
      </c>
      <c r="CP179" s="20"/>
      <c r="CQ179" s="19"/>
      <c r="CR179" s="18"/>
      <c r="CS179" s="17"/>
      <c r="CT179" s="16">
        <f t="shared" si="573"/>
        <v>0</v>
      </c>
      <c r="CU179" s="16">
        <f t="shared" si="574"/>
        <v>0</v>
      </c>
      <c r="CW179" s="20"/>
      <c r="CX179" s="21"/>
      <c r="CY179" s="20" t="s">
        <v>78</v>
      </c>
      <c r="CZ179" s="20"/>
      <c r="DA179" s="19"/>
      <c r="DB179" s="18"/>
      <c r="DC179" s="17"/>
      <c r="DD179" s="16">
        <f t="shared" si="575"/>
        <v>0</v>
      </c>
      <c r="DE179" s="16">
        <f t="shared" si="576"/>
        <v>0</v>
      </c>
    </row>
    <row r="180" spans="1:109" ht="33.75" customHeight="1" outlineLevel="1" x14ac:dyDescent="0.25">
      <c r="A180" s="20"/>
      <c r="B180" s="123"/>
      <c r="C180" s="20"/>
      <c r="D180" s="20"/>
      <c r="E180" s="19"/>
      <c r="F180" s="18"/>
      <c r="G180" s="17"/>
      <c r="H180" s="22">
        <f t="shared" si="577"/>
        <v>0</v>
      </c>
      <c r="I180" s="15">
        <f>(G180*F180)+H180</f>
        <v>0</v>
      </c>
      <c r="J180" s="1"/>
      <c r="K180" s="20"/>
      <c r="L180" s="123" t="s">
        <v>167</v>
      </c>
      <c r="M180" s="20"/>
      <c r="N180" s="20"/>
      <c r="O180" s="19"/>
      <c r="P180" s="18"/>
      <c r="Q180" s="17"/>
      <c r="R180" s="22">
        <f t="shared" si="557"/>
        <v>0</v>
      </c>
      <c r="S180" s="15">
        <f t="shared" si="558"/>
        <v>0</v>
      </c>
      <c r="T180" s="1"/>
      <c r="U180" s="20"/>
      <c r="V180" s="21" t="s">
        <v>168</v>
      </c>
      <c r="W180" s="20" t="s">
        <v>78</v>
      </c>
      <c r="X180" s="20" t="s">
        <v>80</v>
      </c>
      <c r="Y180" s="52" t="s">
        <v>92</v>
      </c>
      <c r="Z180" s="18">
        <v>1</v>
      </c>
      <c r="AA180" s="17">
        <v>3000000</v>
      </c>
      <c r="AB180" s="16">
        <f t="shared" si="559"/>
        <v>570000</v>
      </c>
      <c r="AC180" s="16">
        <f t="shared" si="560"/>
        <v>3570000</v>
      </c>
      <c r="AD180" s="1"/>
      <c r="AE180" s="20"/>
      <c r="AF180" s="21" t="s">
        <v>168</v>
      </c>
      <c r="AG180" s="20" t="s">
        <v>78</v>
      </c>
      <c r="AH180" s="20" t="s">
        <v>80</v>
      </c>
      <c r="AI180" s="52" t="s">
        <v>92</v>
      </c>
      <c r="AJ180" s="18">
        <v>1</v>
      </c>
      <c r="AK180" s="17">
        <v>3000000</v>
      </c>
      <c r="AL180" s="16">
        <f t="shared" ref="AL180:AL181" si="578">(AK180*AJ180)*19%</f>
        <v>570000</v>
      </c>
      <c r="AM180" s="16">
        <f t="shared" ref="AM180:AM181" si="579">(AK180*AJ180)+AL180</f>
        <v>3570000</v>
      </c>
      <c r="AN180" s="1"/>
      <c r="AO180" s="20"/>
      <c r="AP180" s="21" t="s">
        <v>168</v>
      </c>
      <c r="AQ180" s="20" t="s">
        <v>78</v>
      </c>
      <c r="AR180" s="20" t="s">
        <v>80</v>
      </c>
      <c r="AS180" s="52" t="s">
        <v>92</v>
      </c>
      <c r="AT180" s="18">
        <v>1</v>
      </c>
      <c r="AU180" s="17">
        <v>3000000</v>
      </c>
      <c r="AV180" s="16">
        <f t="shared" si="563"/>
        <v>570000</v>
      </c>
      <c r="AW180" s="16">
        <f t="shared" si="564"/>
        <v>3570000</v>
      </c>
      <c r="AX180" s="1"/>
      <c r="AY180" s="20"/>
      <c r="AZ180" s="21" t="s">
        <v>168</v>
      </c>
      <c r="BA180" s="20" t="s">
        <v>78</v>
      </c>
      <c r="BB180" s="20" t="s">
        <v>80</v>
      </c>
      <c r="BC180" s="52" t="s">
        <v>92</v>
      </c>
      <c r="BD180" s="18">
        <v>1</v>
      </c>
      <c r="BE180" s="17">
        <v>3000000</v>
      </c>
      <c r="BF180" s="16">
        <f t="shared" si="565"/>
        <v>570000</v>
      </c>
      <c r="BG180" s="16">
        <f t="shared" si="566"/>
        <v>3570000</v>
      </c>
      <c r="BH180" s="1"/>
      <c r="BI180" s="20"/>
      <c r="BJ180" s="21" t="s">
        <v>168</v>
      </c>
      <c r="BK180" s="20" t="s">
        <v>78</v>
      </c>
      <c r="BL180" s="20" t="s">
        <v>80</v>
      </c>
      <c r="BM180" s="52" t="s">
        <v>92</v>
      </c>
      <c r="BN180" s="18">
        <v>1</v>
      </c>
      <c r="BO180" s="17">
        <v>3000000</v>
      </c>
      <c r="BP180" s="16">
        <f t="shared" si="567"/>
        <v>570000</v>
      </c>
      <c r="BQ180" s="16">
        <f t="shared" si="568"/>
        <v>3570000</v>
      </c>
      <c r="BS180" s="20"/>
      <c r="BT180" s="21" t="s">
        <v>168</v>
      </c>
      <c r="BU180" s="20" t="s">
        <v>78</v>
      </c>
      <c r="BV180" s="20" t="s">
        <v>80</v>
      </c>
      <c r="BW180" s="52" t="s">
        <v>92</v>
      </c>
      <c r="BX180" s="18">
        <v>1</v>
      </c>
      <c r="BY180" s="17">
        <v>3000000</v>
      </c>
      <c r="BZ180" s="16">
        <f t="shared" si="569"/>
        <v>570000</v>
      </c>
      <c r="CA180" s="16">
        <f t="shared" si="570"/>
        <v>3570000</v>
      </c>
      <c r="CC180" s="20"/>
      <c r="CD180" s="21" t="s">
        <v>168</v>
      </c>
      <c r="CE180" s="20" t="s">
        <v>78</v>
      </c>
      <c r="CF180" s="20" t="s">
        <v>80</v>
      </c>
      <c r="CG180" s="52" t="s">
        <v>92</v>
      </c>
      <c r="CH180" s="18">
        <v>1</v>
      </c>
      <c r="CI180" s="17">
        <v>3000000</v>
      </c>
      <c r="CJ180" s="16">
        <f t="shared" si="571"/>
        <v>570000</v>
      </c>
      <c r="CK180" s="16">
        <f t="shared" si="572"/>
        <v>3570000</v>
      </c>
      <c r="CM180" s="20"/>
      <c r="CN180" s="21"/>
      <c r="CO180" s="20"/>
      <c r="CP180" s="20"/>
      <c r="CQ180" s="19"/>
      <c r="CR180" s="18"/>
      <c r="CS180" s="17"/>
      <c r="CT180" s="16">
        <f t="shared" si="573"/>
        <v>0</v>
      </c>
      <c r="CU180" s="16">
        <f t="shared" si="574"/>
        <v>0</v>
      </c>
      <c r="CW180" s="20"/>
      <c r="CX180" s="21"/>
      <c r="CY180" s="20"/>
      <c r="CZ180" s="20"/>
      <c r="DA180" s="19"/>
      <c r="DB180" s="18"/>
      <c r="DC180" s="17"/>
      <c r="DD180" s="16">
        <f t="shared" si="575"/>
        <v>0</v>
      </c>
      <c r="DE180" s="16">
        <f t="shared" si="576"/>
        <v>0</v>
      </c>
    </row>
    <row r="181" spans="1:109" ht="20.100000000000001" customHeight="1" outlineLevel="1" x14ac:dyDescent="0.25">
      <c r="A181" s="20"/>
      <c r="B181" s="123"/>
      <c r="C181" s="20"/>
      <c r="D181" s="20"/>
      <c r="E181" s="19"/>
      <c r="F181" s="18"/>
      <c r="G181" s="17"/>
      <c r="H181" s="22">
        <f t="shared" si="577"/>
        <v>0</v>
      </c>
      <c r="I181" s="15">
        <f>(G181*F181)+H181</f>
        <v>0</v>
      </c>
      <c r="J181" s="1"/>
      <c r="K181" s="20"/>
      <c r="L181" s="21"/>
      <c r="M181" s="20"/>
      <c r="N181" s="20"/>
      <c r="O181" s="19"/>
      <c r="P181" s="18"/>
      <c r="Q181" s="17"/>
      <c r="R181" s="22">
        <f t="shared" si="557"/>
        <v>0</v>
      </c>
      <c r="S181" s="15">
        <f t="shared" si="558"/>
        <v>0</v>
      </c>
      <c r="T181" s="1"/>
      <c r="U181" s="20"/>
      <c r="V181" s="21"/>
      <c r="W181" s="20"/>
      <c r="X181" s="20"/>
      <c r="Y181" s="19"/>
      <c r="Z181" s="18"/>
      <c r="AA181" s="17"/>
      <c r="AB181" s="16">
        <f t="shared" si="559"/>
        <v>0</v>
      </c>
      <c r="AC181" s="16">
        <f t="shared" si="560"/>
        <v>0</v>
      </c>
      <c r="AD181" s="1"/>
      <c r="AE181" s="20"/>
      <c r="AF181" s="21"/>
      <c r="AG181" s="20"/>
      <c r="AH181" s="20"/>
      <c r="AI181" s="19"/>
      <c r="AJ181" s="18"/>
      <c r="AK181" s="17"/>
      <c r="AL181" s="16">
        <f t="shared" si="578"/>
        <v>0</v>
      </c>
      <c r="AM181" s="16">
        <f t="shared" si="579"/>
        <v>0</v>
      </c>
      <c r="AN181" s="1"/>
      <c r="AO181" s="20"/>
      <c r="AP181" s="21"/>
      <c r="AQ181" s="20"/>
      <c r="AR181" s="20"/>
      <c r="AS181" s="19"/>
      <c r="AT181" s="18"/>
      <c r="AU181" s="17"/>
      <c r="AV181" s="16">
        <f t="shared" ref="AV181" si="580">(AU181*AT181)*19%</f>
        <v>0</v>
      </c>
      <c r="AW181" s="16">
        <f t="shared" ref="AW181" si="581">(AU181*AT181)+AV181</f>
        <v>0</v>
      </c>
      <c r="AX181" s="1"/>
      <c r="AY181" s="20"/>
      <c r="AZ181" s="21"/>
      <c r="BA181" s="20"/>
      <c r="BB181" s="20"/>
      <c r="BC181" s="19"/>
      <c r="BD181" s="18"/>
      <c r="BE181" s="17"/>
      <c r="BF181" s="16">
        <f t="shared" ref="BF181" si="582">(BE181*BD181)*19%</f>
        <v>0</v>
      </c>
      <c r="BG181" s="16">
        <f t="shared" ref="BG181" si="583">(BE181*BD181)+BF181</f>
        <v>0</v>
      </c>
      <c r="BH181" s="1"/>
      <c r="BI181" s="20"/>
      <c r="BJ181" s="21"/>
      <c r="BK181" s="20"/>
      <c r="BL181" s="20"/>
      <c r="BM181" s="19"/>
      <c r="BN181" s="18"/>
      <c r="BO181" s="17"/>
      <c r="BP181" s="16">
        <f t="shared" ref="BP181" si="584">(BO181*BN181)*19%</f>
        <v>0</v>
      </c>
      <c r="BQ181" s="16">
        <f t="shared" ref="BQ181" si="585">(BO181*BN181)+BP181</f>
        <v>0</v>
      </c>
      <c r="BS181" s="20"/>
      <c r="BT181" s="21"/>
      <c r="BU181" s="20"/>
      <c r="BV181" s="20"/>
      <c r="BW181" s="19"/>
      <c r="BX181" s="18"/>
      <c r="BY181" s="17"/>
      <c r="BZ181" s="16">
        <f t="shared" ref="BZ181" si="586">(BY181*BX181)*19%</f>
        <v>0</v>
      </c>
      <c r="CA181" s="16">
        <f t="shared" ref="CA181" si="587">(BY181*BX181)+BZ181</f>
        <v>0</v>
      </c>
      <c r="CC181" s="20"/>
      <c r="CD181" s="21"/>
      <c r="CE181" s="20"/>
      <c r="CF181" s="20"/>
      <c r="CG181" s="19"/>
      <c r="CH181" s="18"/>
      <c r="CI181" s="17"/>
      <c r="CJ181" s="16">
        <f t="shared" ref="CJ181" si="588">(CI181*CH181)*19%</f>
        <v>0</v>
      </c>
      <c r="CK181" s="16">
        <f t="shared" ref="CK181" si="589">(CI181*CH181)+CJ181</f>
        <v>0</v>
      </c>
      <c r="CM181" s="20"/>
      <c r="CN181" s="21"/>
      <c r="CO181" s="20"/>
      <c r="CP181" s="20"/>
      <c r="CQ181" s="19"/>
      <c r="CR181" s="18"/>
      <c r="CS181" s="17"/>
      <c r="CT181" s="16">
        <f t="shared" si="573"/>
        <v>0</v>
      </c>
      <c r="CU181" s="16">
        <f t="shared" si="574"/>
        <v>0</v>
      </c>
      <c r="CW181" s="20"/>
      <c r="CX181" s="21"/>
      <c r="CY181" s="20"/>
      <c r="CZ181" s="20"/>
      <c r="DA181" s="19"/>
      <c r="DB181" s="18"/>
      <c r="DC181" s="17"/>
      <c r="DD181" s="16">
        <f t="shared" si="575"/>
        <v>0</v>
      </c>
      <c r="DE181" s="16">
        <f t="shared" si="576"/>
        <v>0</v>
      </c>
    </row>
    <row r="182" spans="1:109" ht="15.75" customHeight="1" outlineLevel="1" x14ac:dyDescent="0.25">
      <c r="A182" s="204" t="s">
        <v>169</v>
      </c>
      <c r="B182" s="205"/>
      <c r="C182" s="205"/>
      <c r="D182" s="205"/>
      <c r="E182" s="205"/>
      <c r="F182" s="205"/>
      <c r="G182" s="206"/>
      <c r="H182" s="120">
        <f>H183+H184+H185+H188</f>
        <v>0</v>
      </c>
      <c r="I182" s="120">
        <f>I183+I184+I185+I188</f>
        <v>0</v>
      </c>
      <c r="K182" s="204" t="s">
        <v>169</v>
      </c>
      <c r="L182" s="205"/>
      <c r="M182" s="205"/>
      <c r="N182" s="205"/>
      <c r="O182" s="205"/>
      <c r="P182" s="205"/>
      <c r="Q182" s="206"/>
      <c r="R182" s="120">
        <f>R183+R184+R185+R188</f>
        <v>0</v>
      </c>
      <c r="S182" s="120">
        <f>S189+S183+S185+S188</f>
        <v>0</v>
      </c>
      <c r="U182" s="204" t="s">
        <v>169</v>
      </c>
      <c r="V182" s="205"/>
      <c r="W182" s="205"/>
      <c r="X182" s="205"/>
      <c r="Y182" s="205"/>
      <c r="Z182" s="205"/>
      <c r="AA182" s="206"/>
      <c r="AB182" s="120">
        <f>AB183+AB184+AB185+AB188</f>
        <v>24852000</v>
      </c>
      <c r="AC182" s="120">
        <f>AC183+AC184+AC185+AC188+AC186</f>
        <v>167552000</v>
      </c>
      <c r="AE182" s="204" t="s">
        <v>169</v>
      </c>
      <c r="AF182" s="205"/>
      <c r="AG182" s="205"/>
      <c r="AH182" s="205"/>
      <c r="AI182" s="205"/>
      <c r="AJ182" s="205"/>
      <c r="AK182" s="206"/>
      <c r="AL182" s="120">
        <f>AL183+AL184+AL185+AL188</f>
        <v>27360000</v>
      </c>
      <c r="AM182" s="120">
        <f>AM183+AM184+AM185+AM186+AM188</f>
        <v>183260000</v>
      </c>
      <c r="AO182" s="204" t="s">
        <v>169</v>
      </c>
      <c r="AP182" s="205"/>
      <c r="AQ182" s="205"/>
      <c r="AR182" s="205"/>
      <c r="AS182" s="205"/>
      <c r="AT182" s="205"/>
      <c r="AU182" s="206"/>
      <c r="AV182" s="120">
        <f>AV183+AV184+AV185+AV188</f>
        <v>8360000</v>
      </c>
      <c r="AW182" s="120">
        <f>AW183+AW184+AW185+AW188</f>
        <v>52360000</v>
      </c>
      <c r="AY182" s="204" t="s">
        <v>169</v>
      </c>
      <c r="AZ182" s="205"/>
      <c r="BA182" s="205"/>
      <c r="BB182" s="205"/>
      <c r="BC182" s="205"/>
      <c r="BD182" s="205"/>
      <c r="BE182" s="206"/>
      <c r="BF182" s="120">
        <f>BF183+BF184+BF185+BF188</f>
        <v>5320000</v>
      </c>
      <c r="BG182" s="120">
        <f>BG183+BG184+BG185+BG188</f>
        <v>33320000</v>
      </c>
      <c r="BI182" s="204" t="s">
        <v>169</v>
      </c>
      <c r="BJ182" s="205"/>
      <c r="BK182" s="205"/>
      <c r="BL182" s="205"/>
      <c r="BM182" s="205"/>
      <c r="BN182" s="205"/>
      <c r="BO182" s="206"/>
      <c r="BP182" s="120">
        <f>BP183+BP184+BP185+BP188</f>
        <v>6232000</v>
      </c>
      <c r="BQ182" s="120">
        <f>BQ183+BQ184+BQ185+BQ188</f>
        <v>39032000</v>
      </c>
      <c r="BS182" s="204" t="s">
        <v>169</v>
      </c>
      <c r="BT182" s="205"/>
      <c r="BU182" s="205"/>
      <c r="BV182" s="205"/>
      <c r="BW182" s="205"/>
      <c r="BX182" s="205"/>
      <c r="BY182" s="206"/>
      <c r="BZ182" s="120">
        <f>BZ183+BZ184+BZ185+BZ188</f>
        <v>0</v>
      </c>
      <c r="CA182" s="120">
        <f>CA183+CA184+CA185+CA188</f>
        <v>0</v>
      </c>
      <c r="CC182" s="204" t="s">
        <v>169</v>
      </c>
      <c r="CD182" s="205"/>
      <c r="CE182" s="205"/>
      <c r="CF182" s="205"/>
      <c r="CG182" s="205"/>
      <c r="CH182" s="205"/>
      <c r="CI182" s="206"/>
      <c r="CJ182" s="120">
        <f>CJ183+CJ184+CJ185+CJ188</f>
        <v>0</v>
      </c>
      <c r="CK182" s="120">
        <f>CK183+CK184+CK185+CK188</f>
        <v>0</v>
      </c>
      <c r="CM182" s="204" t="s">
        <v>169</v>
      </c>
      <c r="CN182" s="205"/>
      <c r="CO182" s="205"/>
      <c r="CP182" s="205"/>
      <c r="CQ182" s="205"/>
      <c r="CR182" s="205"/>
      <c r="CS182" s="206"/>
      <c r="CT182" s="120">
        <f>CT183+CT184+CT185+CT188</f>
        <v>0</v>
      </c>
      <c r="CU182" s="120">
        <f>CU183+CU184+CU185+CU188</f>
        <v>0</v>
      </c>
      <c r="CW182" s="204" t="s">
        <v>169</v>
      </c>
      <c r="CX182" s="205"/>
      <c r="CY182" s="205"/>
      <c r="CZ182" s="205"/>
      <c r="DA182" s="205"/>
      <c r="DB182" s="205"/>
      <c r="DC182" s="206"/>
      <c r="DD182" s="120">
        <f>DD183+DD184+DD185+DD188</f>
        <v>0</v>
      </c>
      <c r="DE182" s="120">
        <f>DE183+DE184+DE185+DE188</f>
        <v>0</v>
      </c>
    </row>
    <row r="183" spans="1:109" s="11" customFormat="1" ht="60" customHeight="1" outlineLevel="1" x14ac:dyDescent="0.25">
      <c r="A183" s="155"/>
      <c r="B183" s="156" t="s">
        <v>170</v>
      </c>
      <c r="C183" s="157" t="s">
        <v>78</v>
      </c>
      <c r="D183" s="157"/>
      <c r="E183" s="158"/>
      <c r="F183" s="159">
        <v>1</v>
      </c>
      <c r="G183" s="160"/>
      <c r="H183" s="161">
        <f>(G183*F183)*19%</f>
        <v>0</v>
      </c>
      <c r="I183" s="162">
        <f>(G183*F183)+H183</f>
        <v>0</v>
      </c>
      <c r="K183" s="155"/>
      <c r="L183" s="156" t="s">
        <v>171</v>
      </c>
      <c r="M183" s="157" t="s">
        <v>78</v>
      </c>
      <c r="N183" s="157"/>
      <c r="O183" s="158"/>
      <c r="P183" s="159"/>
      <c r="Q183" s="160"/>
      <c r="R183" s="161">
        <f>(Q183*P183)*19%</f>
        <v>0</v>
      </c>
      <c r="S183" s="162">
        <f>(Q184*P184)+R183</f>
        <v>0</v>
      </c>
      <c r="U183" s="149"/>
      <c r="V183" s="145" t="s">
        <v>172</v>
      </c>
      <c r="W183" s="163" t="s">
        <v>78</v>
      </c>
      <c r="X183" s="163" t="s">
        <v>80</v>
      </c>
      <c r="Y183" s="164" t="s">
        <v>126</v>
      </c>
      <c r="Z183" s="165">
        <v>1</v>
      </c>
      <c r="AA183" s="166">
        <v>80000000</v>
      </c>
      <c r="AB183" s="167">
        <f>(AA183*Z183)*19%</f>
        <v>15200000</v>
      </c>
      <c r="AC183" s="167">
        <f>(AA183*Z183)+AB183</f>
        <v>95200000</v>
      </c>
      <c r="AE183" s="163"/>
      <c r="AF183" s="145" t="s">
        <v>173</v>
      </c>
      <c r="AG183" s="163" t="s">
        <v>78</v>
      </c>
      <c r="AH183" s="163" t="s">
        <v>80</v>
      </c>
      <c r="AI183" s="164" t="s">
        <v>174</v>
      </c>
      <c r="AJ183" s="165">
        <v>1</v>
      </c>
      <c r="AK183" s="166">
        <v>80000000</v>
      </c>
      <c r="AL183" s="167">
        <f>(AK183*AJ183)*19%</f>
        <v>15200000</v>
      </c>
      <c r="AM183" s="167">
        <f>(AK183*AJ183)+AL183</f>
        <v>95200000</v>
      </c>
      <c r="AO183" s="149"/>
      <c r="AP183" s="145" t="s">
        <v>175</v>
      </c>
      <c r="AQ183" s="163" t="s">
        <v>78</v>
      </c>
      <c r="AR183" s="163" t="s">
        <v>80</v>
      </c>
      <c r="AS183" s="164" t="s">
        <v>81</v>
      </c>
      <c r="AT183" s="165">
        <v>2</v>
      </c>
      <c r="AU183" s="166">
        <v>7000000</v>
      </c>
      <c r="AV183" s="167">
        <f t="shared" ref="AV183:AV187" si="590">(AU183*AT183)*19%</f>
        <v>2660000</v>
      </c>
      <c r="AW183" s="167">
        <f t="shared" ref="AW183:AW187" si="591">(AU183*AT183)+AV183</f>
        <v>16660000</v>
      </c>
      <c r="AY183" s="149"/>
      <c r="AZ183" s="145" t="s">
        <v>175</v>
      </c>
      <c r="BA183" s="163" t="s">
        <v>78</v>
      </c>
      <c r="BB183" s="163" t="s">
        <v>80</v>
      </c>
      <c r="BC183" s="164" t="s">
        <v>81</v>
      </c>
      <c r="BD183" s="165">
        <v>2</v>
      </c>
      <c r="BE183" s="166">
        <v>7000000</v>
      </c>
      <c r="BF183" s="167">
        <f t="shared" ref="BF183" si="592">(BE183*BD183)*19%</f>
        <v>2660000</v>
      </c>
      <c r="BG183" s="167">
        <f t="shared" ref="BG183" si="593">(BE183*BD183)+BF183</f>
        <v>16660000</v>
      </c>
      <c r="BI183" s="149"/>
      <c r="BJ183" s="145" t="s">
        <v>175</v>
      </c>
      <c r="BK183" s="163" t="s">
        <v>78</v>
      </c>
      <c r="BL183" s="163" t="s">
        <v>80</v>
      </c>
      <c r="BM183" s="164" t="s">
        <v>81</v>
      </c>
      <c r="BN183" s="165">
        <v>2</v>
      </c>
      <c r="BO183" s="166">
        <v>8000000</v>
      </c>
      <c r="BP183" s="167">
        <f t="shared" ref="BP183:BP184" si="594">(BO183*BN183)*19%</f>
        <v>3040000</v>
      </c>
      <c r="BQ183" s="167">
        <f t="shared" ref="BQ183:BQ184" si="595">(BO183*BN183)+BP183</f>
        <v>19040000</v>
      </c>
      <c r="BS183" s="149"/>
      <c r="BT183" s="156" t="s">
        <v>170</v>
      </c>
      <c r="BU183" s="149" t="s">
        <v>78</v>
      </c>
      <c r="BV183" s="149"/>
      <c r="BW183" s="168"/>
      <c r="BX183" s="151"/>
      <c r="BY183" s="152"/>
      <c r="BZ183" s="169">
        <f>(BY183*BX183)*19%</f>
        <v>0</v>
      </c>
      <c r="CA183" s="169">
        <f>(BY183*BX183)+BZ183</f>
        <v>0</v>
      </c>
      <c r="CC183" s="149"/>
      <c r="CD183" s="156" t="s">
        <v>170</v>
      </c>
      <c r="CE183" s="149" t="s">
        <v>78</v>
      </c>
      <c r="CF183" s="149"/>
      <c r="CG183" s="168"/>
      <c r="CH183" s="151"/>
      <c r="CI183" s="152"/>
      <c r="CJ183" s="169">
        <f>(CI183*CH183)*19%</f>
        <v>0</v>
      </c>
      <c r="CK183" s="169">
        <f>(CI183*CH183)+CJ183</f>
        <v>0</v>
      </c>
      <c r="CM183" s="149"/>
      <c r="CN183" s="156" t="s">
        <v>170</v>
      </c>
      <c r="CO183" s="149" t="s">
        <v>78</v>
      </c>
      <c r="CP183" s="149"/>
      <c r="CQ183" s="168"/>
      <c r="CR183" s="151"/>
      <c r="CS183" s="152"/>
      <c r="CT183" s="169">
        <f>(CS183*CR183)*19%</f>
        <v>0</v>
      </c>
      <c r="CU183" s="169">
        <f>(CS183*CR183)+CT183</f>
        <v>0</v>
      </c>
      <c r="CW183" s="149"/>
      <c r="CX183" s="140"/>
      <c r="CY183" s="149" t="s">
        <v>78</v>
      </c>
      <c r="CZ183" s="149"/>
      <c r="DA183" s="168"/>
      <c r="DB183" s="151"/>
      <c r="DC183" s="152"/>
      <c r="DD183" s="169">
        <f>(DC183*DB183)*19%</f>
        <v>0</v>
      </c>
      <c r="DE183" s="169">
        <f>(DC183*DB183)+DD183</f>
        <v>0</v>
      </c>
    </row>
    <row r="184" spans="1:109" s="11" customFormat="1" ht="69" outlineLevel="1" x14ac:dyDescent="0.25">
      <c r="A184" s="155"/>
      <c r="B184" s="156" t="s">
        <v>176</v>
      </c>
      <c r="C184" s="157" t="s">
        <v>78</v>
      </c>
      <c r="D184" s="157"/>
      <c r="E184" s="158"/>
      <c r="F184" s="159">
        <v>1</v>
      </c>
      <c r="G184" s="160"/>
      <c r="H184" s="161">
        <f t="shared" ref="H184:H188" si="596">(G184*F184)*19%</f>
        <v>0</v>
      </c>
      <c r="I184" s="162">
        <f t="shared" ref="I184:I188" si="597">(G184*F184)+H184</f>
        <v>0</v>
      </c>
      <c r="K184" s="155"/>
      <c r="L184" s="156" t="s">
        <v>176</v>
      </c>
      <c r="M184" s="157" t="s">
        <v>78</v>
      </c>
      <c r="N184" s="157"/>
      <c r="O184" s="158"/>
      <c r="P184" s="159"/>
      <c r="Q184" s="160"/>
      <c r="R184" s="161">
        <f t="shared" ref="R184:R188" si="598">(Q184*P184)*19%</f>
        <v>0</v>
      </c>
      <c r="S184" s="162">
        <f>(Q185*P185)+R184</f>
        <v>0</v>
      </c>
      <c r="U184" s="149"/>
      <c r="V184" s="145" t="s">
        <v>175</v>
      </c>
      <c r="W184" s="163" t="s">
        <v>78</v>
      </c>
      <c r="X184" s="163" t="s">
        <v>80</v>
      </c>
      <c r="Y184" s="164" t="s">
        <v>81</v>
      </c>
      <c r="Z184" s="165">
        <v>2</v>
      </c>
      <c r="AA184" s="166">
        <v>12000000</v>
      </c>
      <c r="AB184" s="167">
        <f t="shared" ref="AB184:AB188" si="599">(AA184*Z184)*19%</f>
        <v>4560000</v>
      </c>
      <c r="AC184" s="167">
        <f t="shared" ref="AC184:AC188" si="600">(AA184*Z184)+AB184</f>
        <v>28560000</v>
      </c>
      <c r="AE184" s="163"/>
      <c r="AF184" s="145" t="s">
        <v>175</v>
      </c>
      <c r="AG184" s="163" t="s">
        <v>78</v>
      </c>
      <c r="AH184" s="163" t="s">
        <v>80</v>
      </c>
      <c r="AI184" s="164" t="s">
        <v>81</v>
      </c>
      <c r="AJ184" s="165">
        <v>2</v>
      </c>
      <c r="AK184" s="166">
        <v>12000000</v>
      </c>
      <c r="AL184" s="167">
        <f t="shared" ref="AL184:AL185" si="601">(AK184*AJ184)*19%</f>
        <v>4560000</v>
      </c>
      <c r="AM184" s="167">
        <f t="shared" ref="AM184:AM185" si="602">(AK184*AJ184)+AL184</f>
        <v>28560000</v>
      </c>
      <c r="AO184" s="149"/>
      <c r="AP184" s="145" t="s">
        <v>177</v>
      </c>
      <c r="AQ184" s="163" t="s">
        <v>178</v>
      </c>
      <c r="AR184" s="163" t="s">
        <v>80</v>
      </c>
      <c r="AS184" s="164" t="s">
        <v>126</v>
      </c>
      <c r="AT184" s="165">
        <v>2</v>
      </c>
      <c r="AU184" s="166">
        <v>7000000</v>
      </c>
      <c r="AV184" s="167">
        <f t="shared" si="590"/>
        <v>2660000</v>
      </c>
      <c r="AW184" s="167">
        <f t="shared" si="591"/>
        <v>16660000</v>
      </c>
      <c r="AY184" s="149"/>
      <c r="AZ184" s="145" t="s">
        <v>175</v>
      </c>
      <c r="BA184" s="163" t="s">
        <v>78</v>
      </c>
      <c r="BB184" s="163" t="s">
        <v>80</v>
      </c>
      <c r="BC184" s="164" t="s">
        <v>81</v>
      </c>
      <c r="BD184" s="165">
        <v>2</v>
      </c>
      <c r="BE184" s="166">
        <v>7000000</v>
      </c>
      <c r="BF184" s="167">
        <f t="shared" ref="BF184" si="603">(BE184*BD184)*19%</f>
        <v>2660000</v>
      </c>
      <c r="BG184" s="167">
        <f t="shared" ref="BG184" si="604">(BE184*BD184)+BF184</f>
        <v>16660000</v>
      </c>
      <c r="BI184" s="149"/>
      <c r="BJ184" s="145" t="s">
        <v>177</v>
      </c>
      <c r="BK184" s="163" t="s">
        <v>178</v>
      </c>
      <c r="BL184" s="163" t="s">
        <v>80</v>
      </c>
      <c r="BM184" s="164" t="s">
        <v>126</v>
      </c>
      <c r="BN184" s="165">
        <v>2</v>
      </c>
      <c r="BO184" s="166">
        <v>8400000</v>
      </c>
      <c r="BP184" s="167">
        <f t="shared" si="594"/>
        <v>3192000</v>
      </c>
      <c r="BQ184" s="167">
        <f t="shared" si="595"/>
        <v>19992000</v>
      </c>
      <c r="BS184" s="149"/>
      <c r="BT184" s="156" t="s">
        <v>176</v>
      </c>
      <c r="BU184" s="149" t="s">
        <v>78</v>
      </c>
      <c r="BV184" s="149"/>
      <c r="BW184" s="168"/>
      <c r="BX184" s="151"/>
      <c r="BY184" s="152"/>
      <c r="BZ184" s="169">
        <f t="shared" ref="BZ184:BZ188" si="605">(BY184*BX184)*19%</f>
        <v>0</v>
      </c>
      <c r="CA184" s="169">
        <f t="shared" ref="CA184:CA188" si="606">(BY184*BX184)+BZ184</f>
        <v>0</v>
      </c>
      <c r="CC184" s="149"/>
      <c r="CD184" s="156" t="s">
        <v>176</v>
      </c>
      <c r="CE184" s="149" t="s">
        <v>78</v>
      </c>
      <c r="CF184" s="149"/>
      <c r="CG184" s="168"/>
      <c r="CH184" s="151"/>
      <c r="CI184" s="152"/>
      <c r="CJ184" s="169">
        <f t="shared" ref="CJ184:CJ188" si="607">(CI184*CH184)*19%</f>
        <v>0</v>
      </c>
      <c r="CK184" s="169">
        <f t="shared" ref="CK184:CK188" si="608">(CI184*CH184)+CJ184</f>
        <v>0</v>
      </c>
      <c r="CM184" s="149"/>
      <c r="CN184" s="156" t="s">
        <v>176</v>
      </c>
      <c r="CO184" s="149" t="s">
        <v>78</v>
      </c>
      <c r="CP184" s="149"/>
      <c r="CQ184" s="168"/>
      <c r="CR184" s="151"/>
      <c r="CS184" s="152"/>
      <c r="CT184" s="169">
        <f t="shared" ref="CT184:CT188" si="609">(CS184*CR184)*19%</f>
        <v>0</v>
      </c>
      <c r="CU184" s="169">
        <f t="shared" ref="CU184:CU188" si="610">(CS184*CR184)+CT184</f>
        <v>0</v>
      </c>
      <c r="CW184" s="149"/>
      <c r="CX184" s="140"/>
      <c r="CY184" s="149" t="s">
        <v>78</v>
      </c>
      <c r="CZ184" s="149"/>
      <c r="DA184" s="168"/>
      <c r="DB184" s="151"/>
      <c r="DC184" s="152"/>
      <c r="DD184" s="169">
        <f t="shared" ref="DD184:DD188" si="611">(DC184*DB184)*19%</f>
        <v>0</v>
      </c>
      <c r="DE184" s="169">
        <f t="shared" ref="DE184:DE188" si="612">(DC184*DB184)+DD184</f>
        <v>0</v>
      </c>
    </row>
    <row r="185" spans="1:109" s="11" customFormat="1" ht="73.5" customHeight="1" outlineLevel="1" x14ac:dyDescent="0.25">
      <c r="A185" s="149"/>
      <c r="B185" s="170"/>
      <c r="C185" s="149"/>
      <c r="D185" s="149"/>
      <c r="E185" s="168"/>
      <c r="F185" s="151"/>
      <c r="G185" s="152"/>
      <c r="H185" s="161">
        <f t="shared" si="596"/>
        <v>0</v>
      </c>
      <c r="I185" s="162">
        <f t="shared" si="597"/>
        <v>0</v>
      </c>
      <c r="K185" s="149"/>
      <c r="L185" s="140"/>
      <c r="M185" s="149"/>
      <c r="N185" s="149"/>
      <c r="O185" s="168"/>
      <c r="P185" s="151"/>
      <c r="Q185" s="152"/>
      <c r="R185" s="161">
        <f t="shared" si="598"/>
        <v>0</v>
      </c>
      <c r="S185" s="162">
        <f>(Q188*P188)+R185</f>
        <v>0</v>
      </c>
      <c r="U185" s="149"/>
      <c r="V185" s="145" t="s">
        <v>179</v>
      </c>
      <c r="W185" s="163" t="s">
        <v>178</v>
      </c>
      <c r="X185" s="163" t="s">
        <v>80</v>
      </c>
      <c r="Y185" s="164" t="s">
        <v>126</v>
      </c>
      <c r="Z185" s="165">
        <v>2</v>
      </c>
      <c r="AA185" s="166">
        <v>8400000</v>
      </c>
      <c r="AB185" s="167">
        <f t="shared" si="599"/>
        <v>3192000</v>
      </c>
      <c r="AC185" s="167">
        <f t="shared" si="600"/>
        <v>19992000</v>
      </c>
      <c r="AE185" s="163"/>
      <c r="AF185" s="145" t="s">
        <v>177</v>
      </c>
      <c r="AG185" s="163" t="s">
        <v>178</v>
      </c>
      <c r="AH185" s="163" t="s">
        <v>80</v>
      </c>
      <c r="AI185" s="164" t="s">
        <v>126</v>
      </c>
      <c r="AJ185" s="165">
        <v>2</v>
      </c>
      <c r="AK185" s="166">
        <v>10000000</v>
      </c>
      <c r="AL185" s="167">
        <f t="shared" si="601"/>
        <v>3800000</v>
      </c>
      <c r="AM185" s="167">
        <f t="shared" si="602"/>
        <v>23800000</v>
      </c>
      <c r="AO185" s="149"/>
      <c r="AP185" s="145" t="s">
        <v>175</v>
      </c>
      <c r="AQ185" s="163" t="s">
        <v>78</v>
      </c>
      <c r="AR185" s="163" t="s">
        <v>80</v>
      </c>
      <c r="AS185" s="164" t="s">
        <v>81</v>
      </c>
      <c r="AT185" s="165">
        <v>2</v>
      </c>
      <c r="AU185" s="166">
        <v>8000000</v>
      </c>
      <c r="AV185" s="167">
        <f t="shared" si="590"/>
        <v>3040000</v>
      </c>
      <c r="AW185" s="167">
        <f t="shared" si="591"/>
        <v>19040000</v>
      </c>
      <c r="AY185" s="149"/>
      <c r="AZ185" s="140"/>
      <c r="BA185" s="149"/>
      <c r="BB185" s="149"/>
      <c r="BC185" s="168"/>
      <c r="BD185" s="151"/>
      <c r="BE185" s="152"/>
      <c r="BF185" s="169">
        <f t="shared" ref="BF185:BF188" si="613">(BE185*BD185)*19%</f>
        <v>0</v>
      </c>
      <c r="BG185" s="169">
        <f t="shared" ref="BG185:BG188" si="614">(BE185*BD185)+BF185</f>
        <v>0</v>
      </c>
      <c r="BI185" s="149"/>
      <c r="BJ185" s="140"/>
      <c r="BK185" s="149"/>
      <c r="BL185" s="149"/>
      <c r="BM185" s="168"/>
      <c r="BN185" s="151"/>
      <c r="BO185" s="152"/>
      <c r="BP185" s="169">
        <f t="shared" ref="BP185:BP188" si="615">(BO185*BN185)*19%</f>
        <v>0</v>
      </c>
      <c r="BQ185" s="169">
        <f t="shared" ref="BQ185:BQ188" si="616">(BO185*BN185)+BP185</f>
        <v>0</v>
      </c>
      <c r="BS185" s="149"/>
      <c r="BT185" s="140"/>
      <c r="BU185" s="149"/>
      <c r="BV185" s="149"/>
      <c r="BW185" s="168"/>
      <c r="BX185" s="151"/>
      <c r="BY185" s="152"/>
      <c r="BZ185" s="169">
        <f t="shared" si="605"/>
        <v>0</v>
      </c>
      <c r="CA185" s="169">
        <f t="shared" si="606"/>
        <v>0</v>
      </c>
      <c r="CC185" s="149"/>
      <c r="CD185" s="140"/>
      <c r="CE185" s="149"/>
      <c r="CF185" s="149"/>
      <c r="CG185" s="168"/>
      <c r="CH185" s="151"/>
      <c r="CI185" s="152"/>
      <c r="CJ185" s="169">
        <f t="shared" si="607"/>
        <v>0</v>
      </c>
      <c r="CK185" s="169">
        <f t="shared" si="608"/>
        <v>0</v>
      </c>
      <c r="CM185" s="149"/>
      <c r="CN185" s="140"/>
      <c r="CO185" s="149"/>
      <c r="CP185" s="149"/>
      <c r="CQ185" s="168"/>
      <c r="CR185" s="151"/>
      <c r="CS185" s="152"/>
      <c r="CT185" s="169">
        <f t="shared" si="609"/>
        <v>0</v>
      </c>
      <c r="CU185" s="169">
        <f t="shared" si="610"/>
        <v>0</v>
      </c>
      <c r="CW185" s="149"/>
      <c r="CX185" s="140"/>
      <c r="CY185" s="149"/>
      <c r="CZ185" s="149"/>
      <c r="DA185" s="168"/>
      <c r="DB185" s="151"/>
      <c r="DC185" s="152"/>
      <c r="DD185" s="169">
        <f t="shared" si="611"/>
        <v>0</v>
      </c>
      <c r="DE185" s="169">
        <f t="shared" si="612"/>
        <v>0</v>
      </c>
    </row>
    <row r="186" spans="1:109" s="11" customFormat="1" ht="56.25" customHeight="1" outlineLevel="1" x14ac:dyDescent="0.25">
      <c r="A186" s="149"/>
      <c r="B186" s="170"/>
      <c r="C186" s="149"/>
      <c r="D186" s="149"/>
      <c r="E186" s="168"/>
      <c r="F186" s="151"/>
      <c r="G186" s="152"/>
      <c r="H186" s="161"/>
      <c r="I186" s="162"/>
      <c r="K186" s="149"/>
      <c r="L186" s="140"/>
      <c r="M186" s="149"/>
      <c r="N186" s="149"/>
      <c r="O186" s="168"/>
      <c r="P186" s="151"/>
      <c r="Q186" s="152"/>
      <c r="R186" s="161"/>
      <c r="S186" s="162"/>
      <c r="U186" s="149"/>
      <c r="V186" s="145" t="s">
        <v>180</v>
      </c>
      <c r="W186" s="163" t="s">
        <v>78</v>
      </c>
      <c r="X186" s="163" t="s">
        <v>80</v>
      </c>
      <c r="Y186" s="164" t="s">
        <v>81</v>
      </c>
      <c r="Z186" s="165">
        <v>40</v>
      </c>
      <c r="AA186" s="166">
        <v>250000</v>
      </c>
      <c r="AB186" s="167">
        <f>(AA186*Z186)*19%</f>
        <v>1900000</v>
      </c>
      <c r="AC186" s="167">
        <f>(AA186*Z186)+AB186</f>
        <v>11900000</v>
      </c>
      <c r="AE186" s="163"/>
      <c r="AF186" s="145" t="s">
        <v>181</v>
      </c>
      <c r="AG186" s="163" t="s">
        <v>78</v>
      </c>
      <c r="AH186" s="163" t="s">
        <v>80</v>
      </c>
      <c r="AI186" s="164" t="s">
        <v>81</v>
      </c>
      <c r="AJ186" s="165">
        <v>40</v>
      </c>
      <c r="AK186" s="166">
        <v>250000</v>
      </c>
      <c r="AL186" s="167">
        <f>(AK186*AJ186)*19%</f>
        <v>1900000</v>
      </c>
      <c r="AM186" s="167">
        <f>(AK186*AJ186)+AL186</f>
        <v>11900000</v>
      </c>
      <c r="AO186" s="149"/>
      <c r="AP186" s="145" t="s">
        <v>177</v>
      </c>
      <c r="AQ186" s="163" t="s">
        <v>178</v>
      </c>
      <c r="AR186" s="163" t="s">
        <v>80</v>
      </c>
      <c r="AS186" s="164" t="s">
        <v>126</v>
      </c>
      <c r="AT186" s="165">
        <v>2</v>
      </c>
      <c r="AU186" s="166">
        <v>5000000</v>
      </c>
      <c r="AV186" s="167">
        <f t="shared" si="590"/>
        <v>1900000</v>
      </c>
      <c r="AW186" s="167">
        <f t="shared" si="591"/>
        <v>11900000</v>
      </c>
      <c r="AY186" s="149"/>
      <c r="AZ186" s="140"/>
      <c r="BA186" s="149"/>
      <c r="BB186" s="149"/>
      <c r="BC186" s="168"/>
      <c r="BD186" s="151"/>
      <c r="BE186" s="152"/>
      <c r="BF186" s="169"/>
      <c r="BG186" s="169"/>
      <c r="BI186" s="149"/>
      <c r="BJ186" s="140"/>
      <c r="BK186" s="149"/>
      <c r="BL186" s="149"/>
      <c r="BM186" s="168"/>
      <c r="BN186" s="151"/>
      <c r="BO186" s="152"/>
      <c r="BP186" s="169"/>
      <c r="BQ186" s="169"/>
      <c r="BS186" s="149"/>
      <c r="BT186" s="140"/>
      <c r="BU186" s="149"/>
      <c r="BV186" s="149"/>
      <c r="BW186" s="168"/>
      <c r="BX186" s="151"/>
      <c r="BY186" s="152"/>
      <c r="BZ186" s="169"/>
      <c r="CA186" s="169"/>
      <c r="CC186" s="149"/>
      <c r="CD186" s="140"/>
      <c r="CE186" s="149"/>
      <c r="CF186" s="149"/>
      <c r="CG186" s="168"/>
      <c r="CH186" s="151"/>
      <c r="CI186" s="152"/>
      <c r="CJ186" s="169"/>
      <c r="CK186" s="169"/>
      <c r="CM186" s="149"/>
      <c r="CN186" s="140"/>
      <c r="CO186" s="149"/>
      <c r="CP186" s="149"/>
      <c r="CQ186" s="168"/>
      <c r="CR186" s="151"/>
      <c r="CS186" s="152"/>
      <c r="CT186" s="169"/>
      <c r="CU186" s="169"/>
      <c r="CW186" s="149"/>
      <c r="CX186" s="140"/>
      <c r="CY186" s="149"/>
      <c r="CZ186" s="149"/>
      <c r="DA186" s="168"/>
      <c r="DB186" s="151"/>
      <c r="DC186" s="152"/>
      <c r="DD186" s="169"/>
      <c r="DE186" s="169"/>
    </row>
    <row r="187" spans="1:109" s="11" customFormat="1" ht="76.5" customHeight="1" outlineLevel="1" x14ac:dyDescent="0.25">
      <c r="A187" s="149"/>
      <c r="B187" s="170"/>
      <c r="C187" s="149"/>
      <c r="D187" s="149"/>
      <c r="E187" s="168"/>
      <c r="F187" s="151"/>
      <c r="G187" s="152"/>
      <c r="H187" s="161"/>
      <c r="I187" s="162"/>
      <c r="K187" s="149"/>
      <c r="L187" s="140"/>
      <c r="M187" s="149"/>
      <c r="N187" s="149"/>
      <c r="O187" s="168"/>
      <c r="P187" s="151"/>
      <c r="Q187" s="152"/>
      <c r="R187" s="161"/>
      <c r="S187" s="162"/>
      <c r="U187" s="149"/>
      <c r="V187" s="140" t="s">
        <v>182</v>
      </c>
      <c r="W187" s="149" t="s">
        <v>78</v>
      </c>
      <c r="X187" s="149" t="s">
        <v>80</v>
      </c>
      <c r="Y187" s="150" t="s">
        <v>147</v>
      </c>
      <c r="Z187" s="151">
        <v>1</v>
      </c>
      <c r="AA187" s="152">
        <v>15000000</v>
      </c>
      <c r="AB187" s="169">
        <f>(AA187*Z187)*19%</f>
        <v>2850000</v>
      </c>
      <c r="AC187" s="169">
        <f>(AA187*Z187)+AB187</f>
        <v>17850000</v>
      </c>
      <c r="AE187" s="149"/>
      <c r="AF187" s="140" t="s">
        <v>183</v>
      </c>
      <c r="AG187" s="149" t="s">
        <v>78</v>
      </c>
      <c r="AH187" s="149" t="s">
        <v>80</v>
      </c>
      <c r="AI187" s="150" t="s">
        <v>147</v>
      </c>
      <c r="AJ187" s="151">
        <v>1</v>
      </c>
      <c r="AK187" s="152">
        <v>15000000</v>
      </c>
      <c r="AL187" s="169">
        <f>(AK187*AJ187)*19%</f>
        <v>2850000</v>
      </c>
      <c r="AM187" s="169">
        <f>(AK187*AJ187)+AL187</f>
        <v>17850000</v>
      </c>
      <c r="AO187" s="149"/>
      <c r="AP187" s="140" t="s">
        <v>184</v>
      </c>
      <c r="AQ187" s="149" t="s">
        <v>78</v>
      </c>
      <c r="AR187" s="149" t="s">
        <v>80</v>
      </c>
      <c r="AS187" s="150" t="s">
        <v>84</v>
      </c>
      <c r="AT187" s="151">
        <v>3</v>
      </c>
      <c r="AU187" s="152">
        <v>12000000</v>
      </c>
      <c r="AV187" s="169">
        <f t="shared" si="590"/>
        <v>6840000</v>
      </c>
      <c r="AW187" s="169">
        <f t="shared" si="591"/>
        <v>42840000</v>
      </c>
      <c r="AY187" s="149"/>
      <c r="AZ187" s="140"/>
      <c r="BA187" s="149"/>
      <c r="BB187" s="149"/>
      <c r="BC187" s="168"/>
      <c r="BD187" s="151"/>
      <c r="BE187" s="152"/>
      <c r="BF187" s="169"/>
      <c r="BG187" s="169"/>
      <c r="BI187" s="149"/>
      <c r="BJ187" s="140"/>
      <c r="BK187" s="149"/>
      <c r="BL187" s="149"/>
      <c r="BM187" s="168"/>
      <c r="BN187" s="151"/>
      <c r="BO187" s="152"/>
      <c r="BP187" s="169"/>
      <c r="BQ187" s="169"/>
      <c r="BS187" s="149"/>
      <c r="BT187" s="140"/>
      <c r="BU187" s="149"/>
      <c r="BV187" s="149"/>
      <c r="BW187" s="168"/>
      <c r="BX187" s="151"/>
      <c r="BY187" s="152"/>
      <c r="BZ187" s="169"/>
      <c r="CA187" s="169"/>
      <c r="CC187" s="149"/>
      <c r="CD187" s="140"/>
      <c r="CE187" s="149"/>
      <c r="CF187" s="149"/>
      <c r="CG187" s="168"/>
      <c r="CH187" s="151"/>
      <c r="CI187" s="152"/>
      <c r="CJ187" s="169"/>
      <c r="CK187" s="169"/>
      <c r="CM187" s="149"/>
      <c r="CN187" s="140"/>
      <c r="CO187" s="149"/>
      <c r="CP187" s="149"/>
      <c r="CQ187" s="168"/>
      <c r="CR187" s="151"/>
      <c r="CS187" s="152"/>
      <c r="CT187" s="169"/>
      <c r="CU187" s="169"/>
      <c r="CW187" s="149"/>
      <c r="CX187" s="140"/>
      <c r="CY187" s="149"/>
      <c r="CZ187" s="149"/>
      <c r="DA187" s="168"/>
      <c r="DB187" s="151"/>
      <c r="DC187" s="152"/>
      <c r="DD187" s="169"/>
      <c r="DE187" s="169"/>
    </row>
    <row r="188" spans="1:109" s="11" customFormat="1" ht="43.2" outlineLevel="1" x14ac:dyDescent="0.25">
      <c r="A188" s="149"/>
      <c r="B188" s="170"/>
      <c r="C188" s="149"/>
      <c r="D188" s="149"/>
      <c r="E188" s="168"/>
      <c r="F188" s="151"/>
      <c r="G188" s="152"/>
      <c r="H188" s="161">
        <f t="shared" si="596"/>
        <v>0</v>
      </c>
      <c r="I188" s="162">
        <f t="shared" si="597"/>
        <v>0</v>
      </c>
      <c r="K188" s="149"/>
      <c r="L188" s="140"/>
      <c r="M188" s="149"/>
      <c r="N188" s="149"/>
      <c r="O188" s="168"/>
      <c r="P188" s="151"/>
      <c r="Q188" s="152"/>
      <c r="R188" s="169">
        <f t="shared" si="598"/>
        <v>0</v>
      </c>
      <c r="S188" s="162">
        <f>(Q189*P189)+R188</f>
        <v>0</v>
      </c>
      <c r="U188" s="149"/>
      <c r="V188" s="140" t="s">
        <v>185</v>
      </c>
      <c r="W188" s="149" t="s">
        <v>78</v>
      </c>
      <c r="X188" s="149" t="s">
        <v>80</v>
      </c>
      <c r="Y188" s="150" t="s">
        <v>84</v>
      </c>
      <c r="Z188" s="151">
        <v>1</v>
      </c>
      <c r="AA188" s="152">
        <v>10000000</v>
      </c>
      <c r="AB188" s="169">
        <f t="shared" si="599"/>
        <v>1900000</v>
      </c>
      <c r="AC188" s="169">
        <f t="shared" si="600"/>
        <v>11900000</v>
      </c>
      <c r="AE188" s="149"/>
      <c r="AF188" s="140" t="s">
        <v>184</v>
      </c>
      <c r="AG188" s="149" t="s">
        <v>78</v>
      </c>
      <c r="AH188" s="149" t="s">
        <v>80</v>
      </c>
      <c r="AI188" s="150" t="s">
        <v>84</v>
      </c>
      <c r="AJ188" s="151">
        <v>2</v>
      </c>
      <c r="AK188" s="152">
        <v>10000000</v>
      </c>
      <c r="AL188" s="169">
        <f t="shared" ref="AL188" si="617">(AK188*AJ188)*19%</f>
        <v>3800000</v>
      </c>
      <c r="AM188" s="169">
        <f t="shared" ref="AM188" si="618">(AK188*AJ188)+AL188</f>
        <v>23800000</v>
      </c>
      <c r="AO188" s="149"/>
      <c r="AP188" s="140"/>
      <c r="AQ188" s="149"/>
      <c r="AR188" s="149"/>
      <c r="AS188" s="168"/>
      <c r="AT188" s="151"/>
      <c r="AU188" s="152"/>
      <c r="AV188" s="169">
        <f t="shared" ref="AV188" si="619">(AU188*AT188)*19%</f>
        <v>0</v>
      </c>
      <c r="AW188" s="169">
        <f t="shared" ref="AW188" si="620">(AU188*AT188)+AV188</f>
        <v>0</v>
      </c>
      <c r="AY188" s="149"/>
      <c r="AZ188" s="140"/>
      <c r="BA188" s="149"/>
      <c r="BB188" s="149"/>
      <c r="BC188" s="168"/>
      <c r="BD188" s="151"/>
      <c r="BE188" s="152"/>
      <c r="BF188" s="169">
        <f t="shared" si="613"/>
        <v>0</v>
      </c>
      <c r="BG188" s="169">
        <f t="shared" si="614"/>
        <v>0</v>
      </c>
      <c r="BI188" s="149"/>
      <c r="BJ188" s="140"/>
      <c r="BK188" s="149"/>
      <c r="BL188" s="149"/>
      <c r="BM188" s="168"/>
      <c r="BN188" s="151"/>
      <c r="BO188" s="152"/>
      <c r="BP188" s="169">
        <f t="shared" si="615"/>
        <v>0</v>
      </c>
      <c r="BQ188" s="169">
        <f t="shared" si="616"/>
        <v>0</v>
      </c>
      <c r="BS188" s="149"/>
      <c r="BT188" s="140"/>
      <c r="BU188" s="149"/>
      <c r="BV188" s="149"/>
      <c r="BW188" s="168"/>
      <c r="BX188" s="151"/>
      <c r="BY188" s="152"/>
      <c r="BZ188" s="169">
        <f t="shared" si="605"/>
        <v>0</v>
      </c>
      <c r="CA188" s="169">
        <f t="shared" si="606"/>
        <v>0</v>
      </c>
      <c r="CC188" s="149"/>
      <c r="CD188" s="140"/>
      <c r="CE188" s="149"/>
      <c r="CF188" s="149"/>
      <c r="CG188" s="168"/>
      <c r="CH188" s="151"/>
      <c r="CI188" s="152"/>
      <c r="CJ188" s="169">
        <f t="shared" si="607"/>
        <v>0</v>
      </c>
      <c r="CK188" s="169">
        <f t="shared" si="608"/>
        <v>0</v>
      </c>
      <c r="CM188" s="149"/>
      <c r="CN188" s="140"/>
      <c r="CO188" s="149"/>
      <c r="CP188" s="149"/>
      <c r="CQ188" s="168"/>
      <c r="CR188" s="151"/>
      <c r="CS188" s="152"/>
      <c r="CT188" s="169">
        <f t="shared" si="609"/>
        <v>0</v>
      </c>
      <c r="CU188" s="169">
        <f t="shared" si="610"/>
        <v>0</v>
      </c>
      <c r="CW188" s="149"/>
      <c r="CX188" s="140"/>
      <c r="CY188" s="149"/>
      <c r="CZ188" s="149"/>
      <c r="DA188" s="168"/>
      <c r="DB188" s="151"/>
      <c r="DC188" s="152"/>
      <c r="DD188" s="169">
        <f t="shared" si="611"/>
        <v>0</v>
      </c>
      <c r="DE188" s="169">
        <f t="shared" si="612"/>
        <v>0</v>
      </c>
    </row>
    <row r="189" spans="1:109" s="11" customFormat="1" ht="13.8" thickBot="1" x14ac:dyDescent="0.3">
      <c r="G189" s="13"/>
      <c r="H189" s="13"/>
      <c r="Q189" s="13"/>
      <c r="R189" s="34"/>
      <c r="S189" s="34"/>
      <c r="AA189" s="13"/>
      <c r="AB189" s="13"/>
      <c r="AK189" s="13"/>
      <c r="AL189" s="13"/>
      <c r="AU189" s="13"/>
      <c r="AV189" s="13"/>
      <c r="BE189" s="13"/>
      <c r="BF189" s="13"/>
      <c r="BO189" s="13"/>
      <c r="BP189" s="13"/>
      <c r="BY189" s="13"/>
      <c r="BZ189" s="13"/>
      <c r="CI189" s="13"/>
      <c r="CJ189" s="13"/>
      <c r="CS189" s="13"/>
      <c r="CT189" s="13"/>
      <c r="DC189" s="13"/>
      <c r="DD189" s="13"/>
    </row>
    <row r="190" spans="1:109" s="11" customFormat="1" ht="23.4" thickBot="1" x14ac:dyDescent="0.3">
      <c r="B190" s="227" t="s">
        <v>42</v>
      </c>
      <c r="C190" s="228"/>
      <c r="D190" s="228"/>
      <c r="E190" s="228"/>
      <c r="F190" s="228"/>
      <c r="G190" s="229"/>
      <c r="H190" s="14">
        <f>H8</f>
        <v>0</v>
      </c>
      <c r="I190" s="14">
        <f>I8</f>
        <v>0</v>
      </c>
      <c r="L190" s="227" t="s">
        <v>42</v>
      </c>
      <c r="M190" s="228"/>
      <c r="N190" s="228"/>
      <c r="O190" s="228"/>
      <c r="P190" s="228"/>
      <c r="Q190" s="229"/>
      <c r="R190" s="132">
        <f>R8</f>
        <v>0</v>
      </c>
      <c r="S190" s="132">
        <f>S8</f>
        <v>0</v>
      </c>
      <c r="V190" s="227" t="s">
        <v>42</v>
      </c>
      <c r="W190" s="228"/>
      <c r="X190" s="228"/>
      <c r="Y190" s="228"/>
      <c r="Z190" s="228"/>
      <c r="AA190" s="229"/>
      <c r="AB190" s="14">
        <f>AB8</f>
        <v>93839962.599999994</v>
      </c>
      <c r="AC190" s="14">
        <f>AC8</f>
        <v>599634502.60000002</v>
      </c>
      <c r="AF190" s="227" t="s">
        <v>42</v>
      </c>
      <c r="AG190" s="228"/>
      <c r="AH190" s="228"/>
      <c r="AI190" s="228"/>
      <c r="AJ190" s="228"/>
      <c r="AK190" s="229"/>
      <c r="AL190" s="14">
        <f>AL8</f>
        <v>98762292.599999994</v>
      </c>
      <c r="AM190" s="14">
        <f>AM8</f>
        <v>630463832.60000002</v>
      </c>
      <c r="AP190" s="227" t="s">
        <v>42</v>
      </c>
      <c r="AQ190" s="228"/>
      <c r="AR190" s="228"/>
      <c r="AS190" s="228"/>
      <c r="AT190" s="228"/>
      <c r="AU190" s="229"/>
      <c r="AV190" s="14">
        <f>AV8</f>
        <v>64173526</v>
      </c>
      <c r="AW190" s="14">
        <f>AW8</f>
        <v>401928926</v>
      </c>
      <c r="AZ190" s="227" t="s">
        <v>42</v>
      </c>
      <c r="BA190" s="228"/>
      <c r="BB190" s="228"/>
      <c r="BC190" s="228"/>
      <c r="BD190" s="228"/>
      <c r="BE190" s="229"/>
      <c r="BF190" s="14">
        <f>BF8</f>
        <v>52302307</v>
      </c>
      <c r="BG190" s="14">
        <f>BG8</f>
        <v>327577607</v>
      </c>
      <c r="BJ190" s="227" t="s">
        <v>42</v>
      </c>
      <c r="BK190" s="228"/>
      <c r="BL190" s="228"/>
      <c r="BM190" s="228"/>
      <c r="BN190" s="228"/>
      <c r="BO190" s="229"/>
      <c r="BP190" s="14">
        <f>BP8</f>
        <v>37632407</v>
      </c>
      <c r="BQ190" s="14">
        <f>BQ8</f>
        <v>235697707</v>
      </c>
      <c r="BT190" s="227" t="s">
        <v>42</v>
      </c>
      <c r="BU190" s="228"/>
      <c r="BV190" s="228"/>
      <c r="BW190" s="228"/>
      <c r="BX190" s="228"/>
      <c r="BY190" s="229"/>
      <c r="BZ190" s="14">
        <f>BZ8</f>
        <v>29167907</v>
      </c>
      <c r="CA190" s="14">
        <f>CA8</f>
        <v>182683207</v>
      </c>
      <c r="CD190" s="227" t="s">
        <v>42</v>
      </c>
      <c r="CE190" s="228"/>
      <c r="CF190" s="228"/>
      <c r="CG190" s="228"/>
      <c r="CH190" s="228"/>
      <c r="CI190" s="229"/>
      <c r="CJ190" s="14">
        <f>CJ8</f>
        <v>29357907</v>
      </c>
      <c r="CK190" s="14">
        <f>CK8</f>
        <v>183873207</v>
      </c>
      <c r="CN190" s="227" t="s">
        <v>42</v>
      </c>
      <c r="CO190" s="228"/>
      <c r="CP190" s="228"/>
      <c r="CQ190" s="228"/>
      <c r="CR190" s="228"/>
      <c r="CS190" s="229"/>
      <c r="CT190" s="14">
        <f>CT8</f>
        <v>0</v>
      </c>
      <c r="CU190" s="14">
        <f>CU8</f>
        <v>0</v>
      </c>
      <c r="CX190" s="227" t="s">
        <v>42</v>
      </c>
      <c r="CY190" s="228"/>
      <c r="CZ190" s="228"/>
      <c r="DA190" s="228"/>
      <c r="DB190" s="228"/>
      <c r="DC190" s="229"/>
      <c r="DD190" s="14">
        <f>DD8</f>
        <v>0</v>
      </c>
      <c r="DE190" s="14">
        <f>DE8</f>
        <v>0</v>
      </c>
    </row>
    <row r="191" spans="1:109" s="11" customFormat="1" x14ac:dyDescent="0.25">
      <c r="G191" s="13"/>
      <c r="H191" s="13"/>
      <c r="Q191" s="13"/>
      <c r="R191" s="13"/>
      <c r="AA191" s="13"/>
      <c r="AB191" s="13"/>
      <c r="AK191" s="13"/>
      <c r="AL191" s="13"/>
      <c r="AU191" s="13"/>
      <c r="AV191" s="13"/>
      <c r="BE191" s="13"/>
      <c r="BF191" s="13"/>
      <c r="BL191" s="109"/>
      <c r="BM191" s="110"/>
      <c r="BO191" s="13"/>
      <c r="BP191" s="13"/>
      <c r="BV191" s="109"/>
      <c r="BW191" s="110"/>
      <c r="BY191" s="13"/>
      <c r="BZ191" s="13"/>
      <c r="CF191" s="109"/>
      <c r="CG191" s="110"/>
      <c r="CI191" s="13"/>
      <c r="CJ191" s="13"/>
      <c r="CP191" s="109"/>
      <c r="CQ191" s="110"/>
      <c r="CS191" s="13"/>
      <c r="CT191" s="13"/>
      <c r="CZ191" s="109"/>
      <c r="DA191" s="110"/>
      <c r="DC191" s="13"/>
      <c r="DD191" s="13"/>
    </row>
    <row r="199" spans="3:8" x14ac:dyDescent="0.25">
      <c r="C199" s="113"/>
      <c r="D199" s="113"/>
      <c r="H199" s="112"/>
    </row>
    <row r="200" spans="3:8" x14ac:dyDescent="0.25">
      <c r="C200" s="113"/>
    </row>
  </sheetData>
  <sheetProtection sheet="1" objects="1" scenarios="1"/>
  <mergeCells count="408">
    <mergeCell ref="CM163:CS163"/>
    <mergeCell ref="CM170:CS170"/>
    <mergeCell ref="CM176:CS176"/>
    <mergeCell ref="CM182:CS182"/>
    <mergeCell ref="CW163:DC163"/>
    <mergeCell ref="CW170:DC170"/>
    <mergeCell ref="CW176:DC176"/>
    <mergeCell ref="CW182:DC182"/>
    <mergeCell ref="AE163:AK163"/>
    <mergeCell ref="AE170:AK170"/>
    <mergeCell ref="AE176:AK176"/>
    <mergeCell ref="AE182:AK182"/>
    <mergeCell ref="AO163:AU163"/>
    <mergeCell ref="AO170:AU170"/>
    <mergeCell ref="AO176:AU176"/>
    <mergeCell ref="AO182:AU182"/>
    <mergeCell ref="AY163:BE163"/>
    <mergeCell ref="AY170:BE170"/>
    <mergeCell ref="AY176:BE176"/>
    <mergeCell ref="AY182:BE182"/>
    <mergeCell ref="A158:I158"/>
    <mergeCell ref="K163:Q163"/>
    <mergeCell ref="K170:Q170"/>
    <mergeCell ref="K176:Q176"/>
    <mergeCell ref="K182:Q182"/>
    <mergeCell ref="U163:AA163"/>
    <mergeCell ref="U170:AA170"/>
    <mergeCell ref="U176:AA176"/>
    <mergeCell ref="U182:AA182"/>
    <mergeCell ref="A159:G159"/>
    <mergeCell ref="K159:Q159"/>
    <mergeCell ref="U159:AA159"/>
    <mergeCell ref="A161:G161"/>
    <mergeCell ref="K161:Q161"/>
    <mergeCell ref="U161:AA161"/>
    <mergeCell ref="CC10:CI10"/>
    <mergeCell ref="CM10:CS10"/>
    <mergeCell ref="CW10:DC10"/>
    <mergeCell ref="CX16:DC16"/>
    <mergeCell ref="CW14:DE14"/>
    <mergeCell ref="CX23:DC23"/>
    <mergeCell ref="CN23:CS23"/>
    <mergeCell ref="CN16:CS16"/>
    <mergeCell ref="CM14:CU14"/>
    <mergeCell ref="CX37:DC37"/>
    <mergeCell ref="CX44:DC44"/>
    <mergeCell ref="CX51:DC51"/>
    <mergeCell ref="CM121:CU121"/>
    <mergeCell ref="CN123:CS123"/>
    <mergeCell ref="CN30:CS30"/>
    <mergeCell ref="CN37:CS37"/>
    <mergeCell ref="CN44:CS44"/>
    <mergeCell ref="CX30:DC30"/>
    <mergeCell ref="CN72:CS72"/>
    <mergeCell ref="CN79:CS79"/>
    <mergeCell ref="CN86:CS86"/>
    <mergeCell ref="CN94:CS94"/>
    <mergeCell ref="CN101:CS101"/>
    <mergeCell ref="CN109:CS109"/>
    <mergeCell ref="CX58:DC58"/>
    <mergeCell ref="CX65:DC65"/>
    <mergeCell ref="CM117:CS117"/>
    <mergeCell ref="CX72:DC72"/>
    <mergeCell ref="CX79:DC79"/>
    <mergeCell ref="CX86:DC86"/>
    <mergeCell ref="CW159:DC159"/>
    <mergeCell ref="CD94:CI94"/>
    <mergeCell ref="AZ151:BE151"/>
    <mergeCell ref="BS121:CA121"/>
    <mergeCell ref="CD144:CI144"/>
    <mergeCell ref="CD151:CI151"/>
    <mergeCell ref="CD137:CI137"/>
    <mergeCell ref="CD130:CI130"/>
    <mergeCell ref="CC121:CK121"/>
    <mergeCell ref="CD123:CI123"/>
    <mergeCell ref="CC117:CI117"/>
    <mergeCell ref="CX137:DC137"/>
    <mergeCell ref="CX144:DC144"/>
    <mergeCell ref="CX151:DC151"/>
    <mergeCell ref="CX130:DC130"/>
    <mergeCell ref="CX94:DC94"/>
    <mergeCell ref="CX101:DC101"/>
    <mergeCell ref="CX109:DC109"/>
    <mergeCell ref="CX123:DC123"/>
    <mergeCell ref="CW119:DC119"/>
    <mergeCell ref="CW117:DC117"/>
    <mergeCell ref="BT109:BY109"/>
    <mergeCell ref="BJ109:BO109"/>
    <mergeCell ref="U14:AC14"/>
    <mergeCell ref="BT51:BY51"/>
    <mergeCell ref="BT58:BY58"/>
    <mergeCell ref="B94:G94"/>
    <mergeCell ref="CD72:CI72"/>
    <mergeCell ref="CD79:CI79"/>
    <mergeCell ref="CN151:CS151"/>
    <mergeCell ref="CN137:CS137"/>
    <mergeCell ref="AF86:AK86"/>
    <mergeCell ref="AF94:AK94"/>
    <mergeCell ref="AF101:AK101"/>
    <mergeCell ref="AF109:AK109"/>
    <mergeCell ref="AF123:AK123"/>
    <mergeCell ref="AP123:AU123"/>
    <mergeCell ref="AZ123:BE123"/>
    <mergeCell ref="BJ123:BO123"/>
    <mergeCell ref="BT123:BY123"/>
    <mergeCell ref="AZ144:BE144"/>
    <mergeCell ref="BJ144:BO144"/>
    <mergeCell ref="BJ151:BO151"/>
    <mergeCell ref="CN51:CS51"/>
    <mergeCell ref="CN58:CS58"/>
    <mergeCell ref="CN65:CS65"/>
    <mergeCell ref="B123:G123"/>
    <mergeCell ref="CX190:DC190"/>
    <mergeCell ref="AE14:AM14"/>
    <mergeCell ref="AO14:AW14"/>
    <mergeCell ref="AY14:BG14"/>
    <mergeCell ref="AY121:BG121"/>
    <mergeCell ref="L79:Q79"/>
    <mergeCell ref="L86:Q86"/>
    <mergeCell ref="L23:Q23"/>
    <mergeCell ref="V23:AA23"/>
    <mergeCell ref="AF23:AK23"/>
    <mergeCell ref="AP23:AU23"/>
    <mergeCell ref="AZ23:BE23"/>
    <mergeCell ref="CD65:CI65"/>
    <mergeCell ref="BJ51:BO51"/>
    <mergeCell ref="BJ58:BO58"/>
    <mergeCell ref="BJ23:BO23"/>
    <mergeCell ref="L94:Q94"/>
    <mergeCell ref="L101:Q101"/>
    <mergeCell ref="L109:Q109"/>
    <mergeCell ref="AZ94:BE94"/>
    <mergeCell ref="AZ101:BE101"/>
    <mergeCell ref="AZ109:BE109"/>
    <mergeCell ref="CN190:CS190"/>
    <mergeCell ref="AZ130:BE130"/>
    <mergeCell ref="BT190:BY190"/>
    <mergeCell ref="BJ137:BO137"/>
    <mergeCell ref="BJ130:BO130"/>
    <mergeCell ref="BT151:BY151"/>
    <mergeCell ref="BT137:BY137"/>
    <mergeCell ref="BT144:BY144"/>
    <mergeCell ref="BT130:BY130"/>
    <mergeCell ref="CN144:CS144"/>
    <mergeCell ref="CN130:CS130"/>
    <mergeCell ref="CD190:CI190"/>
    <mergeCell ref="CM159:CS159"/>
    <mergeCell ref="CM161:CS161"/>
    <mergeCell ref="BI163:BO163"/>
    <mergeCell ref="BI170:BO170"/>
    <mergeCell ref="BI176:BO176"/>
    <mergeCell ref="BI182:BO182"/>
    <mergeCell ref="BS163:BY163"/>
    <mergeCell ref="BS170:BY170"/>
    <mergeCell ref="BS176:BY176"/>
    <mergeCell ref="BS182:BY182"/>
    <mergeCell ref="CC163:CI163"/>
    <mergeCell ref="CC170:CI170"/>
    <mergeCell ref="CC176:CI176"/>
    <mergeCell ref="CC182:CI182"/>
    <mergeCell ref="CW1:DE3"/>
    <mergeCell ref="CW4:DE6"/>
    <mergeCell ref="CM1:CU3"/>
    <mergeCell ref="CM4:CU6"/>
    <mergeCell ref="CC14:CK14"/>
    <mergeCell ref="CD101:CI101"/>
    <mergeCell ref="CD109:CI109"/>
    <mergeCell ref="CW121:DE121"/>
    <mergeCell ref="CC1:CK3"/>
    <mergeCell ref="CC4:CK6"/>
    <mergeCell ref="CD58:CI58"/>
    <mergeCell ref="CD23:CI23"/>
    <mergeCell ref="CD16:CI16"/>
    <mergeCell ref="CD30:CI30"/>
    <mergeCell ref="CD37:CI37"/>
    <mergeCell ref="CD44:CI44"/>
    <mergeCell ref="CD86:CI86"/>
    <mergeCell ref="CC8:CI8"/>
    <mergeCell ref="CM8:CS8"/>
    <mergeCell ref="CW8:DC8"/>
    <mergeCell ref="CM12:CS12"/>
    <mergeCell ref="CW12:DC12"/>
    <mergeCell ref="CC119:CI119"/>
    <mergeCell ref="CM119:CS119"/>
    <mergeCell ref="L123:Q123"/>
    <mergeCell ref="B137:G137"/>
    <mergeCell ref="BI14:BQ14"/>
    <mergeCell ref="V16:AA16"/>
    <mergeCell ref="AF16:AK16"/>
    <mergeCell ref="AP16:AU16"/>
    <mergeCell ref="AZ16:BE16"/>
    <mergeCell ref="BJ16:BO16"/>
    <mergeCell ref="AZ37:BE37"/>
    <mergeCell ref="AZ44:BE44"/>
    <mergeCell ref="BJ30:BO30"/>
    <mergeCell ref="BJ37:BO37"/>
    <mergeCell ref="V37:AA37"/>
    <mergeCell ref="BJ44:BO44"/>
    <mergeCell ref="B101:G101"/>
    <mergeCell ref="BJ94:BO94"/>
    <mergeCell ref="A14:I14"/>
    <mergeCell ref="B58:G58"/>
    <mergeCell ref="B65:G65"/>
    <mergeCell ref="B72:G72"/>
    <mergeCell ref="B79:G79"/>
    <mergeCell ref="AZ65:BE65"/>
    <mergeCell ref="AZ72:BE72"/>
    <mergeCell ref="AP130:AU130"/>
    <mergeCell ref="L16:Q16"/>
    <mergeCell ref="V44:AA44"/>
    <mergeCell ref="V51:AA51"/>
    <mergeCell ref="V58:AA58"/>
    <mergeCell ref="V30:AA30"/>
    <mergeCell ref="L51:Q51"/>
    <mergeCell ref="AZ86:BE86"/>
    <mergeCell ref="BJ101:BO101"/>
    <mergeCell ref="BJ86:BO86"/>
    <mergeCell ref="L151:Q151"/>
    <mergeCell ref="AF130:AK130"/>
    <mergeCell ref="V94:AA94"/>
    <mergeCell ref="V101:AA101"/>
    <mergeCell ref="V109:AA109"/>
    <mergeCell ref="V130:AA130"/>
    <mergeCell ref="K117:Q117"/>
    <mergeCell ref="U117:AA117"/>
    <mergeCell ref="BS1:CA3"/>
    <mergeCell ref="BS4:CA6"/>
    <mergeCell ref="AZ30:BE30"/>
    <mergeCell ref="BT30:BY30"/>
    <mergeCell ref="BT37:BY37"/>
    <mergeCell ref="BT44:BY44"/>
    <mergeCell ref="BT16:BY16"/>
    <mergeCell ref="BS14:CA14"/>
    <mergeCell ref="BT23:BY23"/>
    <mergeCell ref="BI1:BQ3"/>
    <mergeCell ref="BI4:BQ6"/>
    <mergeCell ref="AY1:BG3"/>
    <mergeCell ref="AY4:BG6"/>
    <mergeCell ref="BT86:BY86"/>
    <mergeCell ref="BT94:BY94"/>
    <mergeCell ref="BT101:BY101"/>
    <mergeCell ref="CD51:CI51"/>
    <mergeCell ref="V72:AA72"/>
    <mergeCell ref="V79:AA79"/>
    <mergeCell ref="V65:AA65"/>
    <mergeCell ref="AZ51:BE51"/>
    <mergeCell ref="AZ58:BE58"/>
    <mergeCell ref="BT65:BY65"/>
    <mergeCell ref="BT72:BY72"/>
    <mergeCell ref="AF72:AK72"/>
    <mergeCell ref="AF79:AK79"/>
    <mergeCell ref="BJ65:BO65"/>
    <mergeCell ref="BJ72:BO72"/>
    <mergeCell ref="BJ79:BO79"/>
    <mergeCell ref="BT79:BY79"/>
    <mergeCell ref="AZ79:BE79"/>
    <mergeCell ref="A4:I6"/>
    <mergeCell ref="AO1:AW3"/>
    <mergeCell ref="AO4:AW6"/>
    <mergeCell ref="B16:G16"/>
    <mergeCell ref="B51:G51"/>
    <mergeCell ref="B86:G86"/>
    <mergeCell ref="A1:I3"/>
    <mergeCell ref="K1:S3"/>
    <mergeCell ref="K4:S6"/>
    <mergeCell ref="K14:S14"/>
    <mergeCell ref="V86:AA86"/>
    <mergeCell ref="U1:AC3"/>
    <mergeCell ref="U4:AC6"/>
    <mergeCell ref="L30:Q30"/>
    <mergeCell ref="L37:Q37"/>
    <mergeCell ref="L44:Q44"/>
    <mergeCell ref="L58:Q58"/>
    <mergeCell ref="L65:Q65"/>
    <mergeCell ref="L72:Q72"/>
    <mergeCell ref="AE1:AM3"/>
    <mergeCell ref="AE4:AM6"/>
    <mergeCell ref="AF51:AK51"/>
    <mergeCell ref="AF58:AK58"/>
    <mergeCell ref="AF65:AK65"/>
    <mergeCell ref="AZ190:BE190"/>
    <mergeCell ref="AO121:AW121"/>
    <mergeCell ref="AP94:AU94"/>
    <mergeCell ref="AP101:AU101"/>
    <mergeCell ref="AP109:AU109"/>
    <mergeCell ref="AP30:AU30"/>
    <mergeCell ref="AP37:AU37"/>
    <mergeCell ref="AP44:AU44"/>
    <mergeCell ref="AP51:AU51"/>
    <mergeCell ref="AP79:AU79"/>
    <mergeCell ref="AP86:AU86"/>
    <mergeCell ref="AP58:AU58"/>
    <mergeCell ref="AP65:AU65"/>
    <mergeCell ref="AP72:AU72"/>
    <mergeCell ref="AZ137:BE137"/>
    <mergeCell ref="AP190:AU190"/>
    <mergeCell ref="B109:G109"/>
    <mergeCell ref="BS119:BY119"/>
    <mergeCell ref="B144:G144"/>
    <mergeCell ref="A121:I121"/>
    <mergeCell ref="K121:S121"/>
    <mergeCell ref="B151:G151"/>
    <mergeCell ref="A117:G117"/>
    <mergeCell ref="AE117:AK117"/>
    <mergeCell ref="AO117:AU117"/>
    <mergeCell ref="AY117:BE117"/>
    <mergeCell ref="BI117:BO117"/>
    <mergeCell ref="BS117:BY117"/>
    <mergeCell ref="L130:Q130"/>
    <mergeCell ref="V137:AA137"/>
    <mergeCell ref="AF137:AK137"/>
    <mergeCell ref="AF144:AK144"/>
    <mergeCell ref="AF151:AK151"/>
    <mergeCell ref="V144:AA144"/>
    <mergeCell ref="V151:AA151"/>
    <mergeCell ref="BI121:BQ121"/>
    <mergeCell ref="U121:AC121"/>
    <mergeCell ref="V123:AA123"/>
    <mergeCell ref="L137:Q137"/>
    <mergeCell ref="L144:Q144"/>
    <mergeCell ref="B44:G44"/>
    <mergeCell ref="B37:G37"/>
    <mergeCell ref="B30:G30"/>
    <mergeCell ref="B23:G23"/>
    <mergeCell ref="B130:G130"/>
    <mergeCell ref="BJ190:BO190"/>
    <mergeCell ref="AP137:AU137"/>
    <mergeCell ref="AP144:AU144"/>
    <mergeCell ref="AP151:AU151"/>
    <mergeCell ref="B190:G190"/>
    <mergeCell ref="AE121:AM121"/>
    <mergeCell ref="AF30:AK30"/>
    <mergeCell ref="AF37:AK37"/>
    <mergeCell ref="AF44:AK44"/>
    <mergeCell ref="A119:G119"/>
    <mergeCell ref="K119:Q119"/>
    <mergeCell ref="U119:AA119"/>
    <mergeCell ref="AE119:AK119"/>
    <mergeCell ref="AO119:AU119"/>
    <mergeCell ref="AY119:BE119"/>
    <mergeCell ref="BI119:BO119"/>
    <mergeCell ref="L190:Q190"/>
    <mergeCell ref="V190:AA190"/>
    <mergeCell ref="AF190:AK190"/>
    <mergeCell ref="A10:G10"/>
    <mergeCell ref="A8:G8"/>
    <mergeCell ref="K8:Q8"/>
    <mergeCell ref="U8:AA8"/>
    <mergeCell ref="AE8:AK8"/>
    <mergeCell ref="AO8:AU8"/>
    <mergeCell ref="AY8:BE8"/>
    <mergeCell ref="BI8:BO8"/>
    <mergeCell ref="BS8:BY8"/>
    <mergeCell ref="K10:Q10"/>
    <mergeCell ref="U10:AA10"/>
    <mergeCell ref="AE10:AK10"/>
    <mergeCell ref="AO10:AU10"/>
    <mergeCell ref="AY10:BE10"/>
    <mergeCell ref="BI10:BO10"/>
    <mergeCell ref="BS10:BY10"/>
    <mergeCell ref="A12:G12"/>
    <mergeCell ref="K12:Q12"/>
    <mergeCell ref="U12:AA12"/>
    <mergeCell ref="AE12:AK12"/>
    <mergeCell ref="AO12:AU12"/>
    <mergeCell ref="AY12:BE12"/>
    <mergeCell ref="BI12:BO12"/>
    <mergeCell ref="BS12:BY12"/>
    <mergeCell ref="CC12:CI12"/>
    <mergeCell ref="AE159:AK159"/>
    <mergeCell ref="AO159:AU159"/>
    <mergeCell ref="AY159:BE159"/>
    <mergeCell ref="BI159:BO159"/>
    <mergeCell ref="BS159:BY159"/>
    <mergeCell ref="CC159:CI159"/>
    <mergeCell ref="CC162:CK162"/>
    <mergeCell ref="CM160:CU160"/>
    <mergeCell ref="CM162:CU162"/>
    <mergeCell ref="AE161:AK161"/>
    <mergeCell ref="AO161:AU161"/>
    <mergeCell ref="AY161:BE161"/>
    <mergeCell ref="BI161:BO161"/>
    <mergeCell ref="BS161:BY161"/>
    <mergeCell ref="CC161:CI161"/>
    <mergeCell ref="CW162:DE162"/>
    <mergeCell ref="CW160:DE160"/>
    <mergeCell ref="A163:G163"/>
    <mergeCell ref="A170:G170"/>
    <mergeCell ref="A176:G176"/>
    <mergeCell ref="A182:G182"/>
    <mergeCell ref="CW161:DC161"/>
    <mergeCell ref="A162:I162"/>
    <mergeCell ref="A160:I160"/>
    <mergeCell ref="K162:S162"/>
    <mergeCell ref="K160:S160"/>
    <mergeCell ref="U160:AC160"/>
    <mergeCell ref="U162:AC162"/>
    <mergeCell ref="AE162:AM162"/>
    <mergeCell ref="AE160:AM160"/>
    <mergeCell ref="AO162:AW162"/>
    <mergeCell ref="AO160:AW160"/>
    <mergeCell ref="AY160:BG160"/>
    <mergeCell ref="AY162:BG162"/>
    <mergeCell ref="BI160:BQ160"/>
    <mergeCell ref="BI162:BQ162"/>
    <mergeCell ref="BS162:CA162"/>
    <mergeCell ref="BS160:CA160"/>
    <mergeCell ref="CC160:CK160"/>
  </mergeCells>
  <pageMargins left="0.75" right="0.75" top="1" bottom="1" header="0" footer="0"/>
  <pageSetup scale="10" orientation="portrait" r:id="rId1"/>
  <headerFooter alignWithMargins="0"/>
  <rowBreaks count="1" manualBreakCount="1">
    <brk id="120" min="11" max="108" man="1"/>
  </rowBreaks>
  <colBreaks count="2" manualBreakCount="2">
    <brk id="50" max="192" man="1"/>
    <brk id="100" max="19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6A311C7333964E8EBD4A20965F6E73" ma:contentTypeVersion="12" ma:contentTypeDescription="Crear nuevo documento." ma:contentTypeScope="" ma:versionID="c0aeb7f1ef4d9e4d932ba5cf135c2932">
  <xsd:schema xmlns:xsd="http://www.w3.org/2001/XMLSchema" xmlns:xs="http://www.w3.org/2001/XMLSchema" xmlns:p="http://schemas.microsoft.com/office/2006/metadata/properties" xmlns:ns2="0cafa80c-a7c3-482f-bbd5-7a853a77ef94" xmlns:ns3="c20c8fac-da64-4f0e-a818-083ffeac1005" targetNamespace="http://schemas.microsoft.com/office/2006/metadata/properties" ma:root="true" ma:fieldsID="f7d1953090c672153fb11a7417f171fb" ns2:_="" ns3:_="">
    <xsd:import namespace="0cafa80c-a7c3-482f-bbd5-7a853a77ef94"/>
    <xsd:import namespace="c20c8fac-da64-4f0e-a818-083ffeac1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fa80c-a7c3-482f-bbd5-7a853a77e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344f0481-d2ea-4da5-b946-ee24ca3ed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c8fac-da64-4f0e-a818-083ffeac100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3b3930b-a9ed-4684-be17-478e16e052b5}" ma:internalName="TaxCatchAll" ma:showField="CatchAllData" ma:web="c20c8fac-da64-4f0e-a818-083ffeac1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0c8fac-da64-4f0e-a818-083ffeac1005" xsi:nil="true"/>
    <lcf76f155ced4ddcb4097134ff3c332f xmlns="0cafa80c-a7c3-482f-bbd5-7a853a77ef9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4C0D55-CA83-462C-B2A3-1B0ABCA7A9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C18815-2B27-48A8-9625-D0682B4637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afa80c-a7c3-482f-bbd5-7a853a77ef94"/>
    <ds:schemaRef ds:uri="c20c8fac-da64-4f0e-a818-083ffeac1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41A759-D333-4678-A32C-68D77D4E53C1}">
  <ds:schemaRefs>
    <ds:schemaRef ds:uri="http://schemas.microsoft.com/office/2006/metadata/properties"/>
    <ds:schemaRef ds:uri="http://schemas.microsoft.com/office/infopath/2007/PartnerControls"/>
    <ds:schemaRef ds:uri="c20c8fac-da64-4f0e-a818-083ffeac1005"/>
    <ds:schemaRef ds:uri="0cafa80c-a7c3-482f-bbd5-7a853a77ef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</vt:lpstr>
      <vt:lpstr>inversion y operación</vt:lpstr>
      <vt:lpstr>'inversion y operación'!Área_de_impresión</vt:lpstr>
      <vt:lpstr>PLAN!Área_de_impresión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VICTUS</cp:lastModifiedBy>
  <cp:revision/>
  <dcterms:created xsi:type="dcterms:W3CDTF">2013-03-06T16:39:54Z</dcterms:created>
  <dcterms:modified xsi:type="dcterms:W3CDTF">2025-05-10T18:43:07Z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0x010100786A311C7333964E8EBD4A20965F6E73</vt:lpwstr>
  </property>
  <property fmtid="{D5CDD505-2E9C-101B-9397-08002B2CF9AE}" pid="3" name="MediaServiceImageTags">
    <vt:lpwstr/>
  </property>
</Properties>
</file>